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5AA18919-716B-4539-990D-7A0CD46FD84A}" xr6:coauthVersionLast="43" xr6:coauthVersionMax="43" xr10:uidLastSave="{00000000-0000-0000-0000-000000000000}"/>
  <bookViews>
    <workbookView xWindow="-120" yWindow="-120" windowWidth="21840" windowHeight="13140" xr2:uid="{76C954B6-BD0E-4EBC-83EC-FD6214F99BD0}"/>
  </bookViews>
  <sheets>
    <sheet name="ГРУДЕНЬ 2023 " sheetId="1" r:id="rId1"/>
  </sheets>
  <externalReferences>
    <externalReference r:id="rId2"/>
  </externalReferences>
  <definedNames>
    <definedName name="_xlnm.Print_Area" localSheetId="0">'ГРУДЕНЬ 2023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9" i="1" l="1"/>
  <c r="X28" i="1"/>
  <c r="X27" i="1"/>
  <c r="X26" i="1"/>
  <c r="X22" i="1"/>
  <c r="X21" i="1"/>
  <c r="X19" i="1"/>
  <c r="H19" i="1"/>
  <c r="X24" i="1" s="1"/>
  <c r="X16" i="1"/>
  <c r="H11" i="1"/>
  <c r="H27" i="1" s="1"/>
  <c r="X32" i="1" l="1"/>
  <c r="Z24" i="1" s="1"/>
  <c r="Z25" i="1" s="1"/>
</calcChain>
</file>

<file path=xl/sharedStrings.xml><?xml version="1.0" encoding="utf-8"?>
<sst xmlns="http://schemas.openxmlformats.org/spreadsheetml/2006/main" count="38" uniqueCount="20">
  <si>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</si>
  <si>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</si>
  <si>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</si>
  <si>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ГРУДЕНЬ   2023 р.</t>
  </si>
  <si>
    <t>Залишок коштів на 01.12.2023 р.</t>
  </si>
  <si>
    <r>
      <rPr>
        <b/>
        <sz val="18"/>
        <rFont val="Arial"/>
        <family val="2"/>
        <charset val="204"/>
      </rPr>
      <t xml:space="preserve">ІV </t>
    </r>
    <r>
      <rPr>
        <b/>
        <sz val="14"/>
        <rFont val="Arial"/>
        <family val="2"/>
        <charset val="204"/>
      </rPr>
      <t>КВАРТАЛ   2023 р.</t>
    </r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</si>
  <si>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</si>
  <si>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</si>
  <si>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</si>
  <si>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</si>
  <si>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</si>
  <si>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</si>
  <si>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</si>
  <si>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</si>
  <si>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</si>
  <si>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</si>
  <si>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31.12.2023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</si>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</sst>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3"/>
      <sheetName val="СЕРПЕНЬ 2023 "/>
      <sheetName val="ВЕРЕСЕНЬ 2023"/>
      <sheetName val="ЖОВТЕНЬ 2023"/>
      <sheetName val="ЛИСТОПАД 2023"/>
      <sheetName val="ГРУДЕНЬ 2023 "/>
      <sheetName val="РІК 2022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H11">
            <v>28952.480000000098</v>
          </cell>
        </row>
        <row r="14">
          <cell r="H14">
            <v>229457.5</v>
          </cell>
        </row>
        <row r="17">
          <cell r="H17">
            <v>3125</v>
          </cell>
        </row>
        <row r="19">
          <cell r="H19">
            <v>255340.05</v>
          </cell>
        </row>
        <row r="21">
          <cell r="H21">
            <v>237268</v>
          </cell>
        </row>
        <row r="22">
          <cell r="H22">
            <v>0</v>
          </cell>
        </row>
        <row r="23">
          <cell r="H23">
            <v>8150.87</v>
          </cell>
        </row>
        <row r="24">
          <cell r="H24">
            <v>9921.18</v>
          </cell>
        </row>
      </sheetData>
      <sheetData sheetId="10">
        <row r="14">
          <cell r="H14">
            <v>251119</v>
          </cell>
        </row>
        <row r="19">
          <cell r="H19">
            <v>249778.65</v>
          </cell>
        </row>
        <row r="21">
          <cell r="H21">
            <v>221532</v>
          </cell>
        </row>
        <row r="22">
          <cell r="H22">
            <v>5357</v>
          </cell>
        </row>
        <row r="23">
          <cell r="H23">
            <v>12658.47</v>
          </cell>
        </row>
        <row r="24">
          <cell r="H24">
            <v>10231.18</v>
          </cell>
        </row>
        <row r="27">
          <cell r="H27">
            <v>4410.2800000001153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B058-1E5C-4210-8CB0-B11D0FE8D763}">
  <dimension ref="A1:Z454"/>
  <sheetViews>
    <sheetView tabSelected="1" topLeftCell="Q22" workbookViewId="0">
      <selection activeCell="AB14" sqref="AB14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24" max="24" width="16" bestFit="1" customWidth="1"/>
    <col min="26" max="26" width="14.85546875" customWidth="1"/>
  </cols>
  <sheetData>
    <row r="1" spans="1:26" ht="15.75" x14ac:dyDescent="0.25">
      <c r="B1" s="1"/>
      <c r="C1" s="1"/>
      <c r="D1" s="1"/>
      <c r="E1" s="1"/>
      <c r="F1" s="1"/>
      <c r="G1" s="1"/>
      <c r="H1" s="2"/>
      <c r="I1" s="1"/>
    </row>
    <row r="2" spans="1:26" ht="15.75" x14ac:dyDescent="0.25">
      <c r="B2" s="1"/>
      <c r="C2" s="1"/>
      <c r="D2" s="1"/>
      <c r="E2" s="1"/>
      <c r="F2" s="1"/>
      <c r="G2" s="1"/>
      <c r="H2" s="2"/>
      <c r="I2" s="1"/>
    </row>
    <row r="3" spans="1:26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6" ht="20.25" x14ac:dyDescent="0.3">
      <c r="B4" s="1"/>
      <c r="C4" s="1"/>
      <c r="D4" s="1"/>
      <c r="E4" s="6"/>
      <c r="F4" s="7"/>
      <c r="G4" s="7"/>
      <c r="H4" s="8"/>
      <c r="I4" s="7"/>
    </row>
    <row r="5" spans="1:26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26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26" ht="15.75" x14ac:dyDescent="0.25">
      <c r="B7" s="1"/>
      <c r="C7" s="1"/>
      <c r="D7" s="1"/>
      <c r="E7" s="7"/>
      <c r="F7" s="7"/>
      <c r="G7" s="7"/>
      <c r="H7" s="8"/>
      <c r="I7" s="7"/>
      <c r="R7" s="1"/>
      <c r="S7" s="1"/>
      <c r="T7" s="1"/>
      <c r="U7" s="1"/>
      <c r="V7" s="1"/>
      <c r="W7" s="1"/>
      <c r="X7" s="2"/>
      <c r="Y7" s="1"/>
    </row>
    <row r="8" spans="1:26" ht="23.25" x14ac:dyDescent="0.35">
      <c r="B8" s="1"/>
      <c r="C8" s="1"/>
      <c r="D8" s="1"/>
      <c r="E8" s="10" t="s">
        <v>3</v>
      </c>
      <c r="F8" s="7"/>
      <c r="G8" s="7"/>
      <c r="H8" s="8"/>
      <c r="I8" s="7"/>
      <c r="R8" s="3"/>
      <c r="S8" s="3"/>
      <c r="T8" s="3"/>
      <c r="U8" s="4" t="s">
        <v>0</v>
      </c>
      <c r="V8" s="4"/>
      <c r="W8" s="4"/>
      <c r="X8" s="5"/>
      <c r="Y8" s="4"/>
      <c r="Z8" s="3"/>
    </row>
    <row r="9" spans="1:26" ht="20.25" x14ac:dyDescent="0.3">
      <c r="B9" s="1"/>
      <c r="C9" s="1"/>
      <c r="D9" s="1"/>
      <c r="E9" s="7"/>
      <c r="F9" s="7"/>
      <c r="G9" s="7"/>
      <c r="H9" s="8"/>
      <c r="I9" s="7"/>
      <c r="R9" s="1"/>
      <c r="S9" s="1"/>
      <c r="T9" s="1"/>
      <c r="U9" s="6"/>
      <c r="V9" s="7"/>
      <c r="W9" s="7"/>
      <c r="X9" s="8"/>
      <c r="Y9" s="7"/>
    </row>
    <row r="10" spans="1:26" ht="18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R10" s="9"/>
      <c r="S10" s="9"/>
      <c r="T10" s="10" t="s">
        <v>1</v>
      </c>
      <c r="U10" s="10"/>
      <c r="V10" s="10"/>
      <c r="W10" s="10"/>
      <c r="X10" s="11"/>
      <c r="Y10" s="10"/>
      <c r="Z10" s="9"/>
    </row>
    <row r="11" spans="1:26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SUM('[1]ЛИСТОПАД 2023'!H27)</f>
        <v>4410.2800000001153</v>
      </c>
      <c r="I11" s="9"/>
      <c r="J11" s="9"/>
      <c r="R11" s="9"/>
      <c r="S11" s="9"/>
      <c r="T11" s="10" t="s">
        <v>2</v>
      </c>
      <c r="U11" s="10"/>
      <c r="V11" s="10"/>
      <c r="W11" s="10"/>
      <c r="X11" s="11"/>
      <c r="Y11" s="10"/>
      <c r="Z11" s="9"/>
    </row>
    <row r="12" spans="1:26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R12" s="1"/>
      <c r="S12" s="1"/>
      <c r="T12" s="1"/>
      <c r="U12" s="7"/>
      <c r="V12" s="7"/>
      <c r="W12" s="7"/>
      <c r="X12" s="8"/>
      <c r="Y12" s="7"/>
    </row>
    <row r="13" spans="1:26" ht="23.25" x14ac:dyDescent="0.35">
      <c r="A13" s="12"/>
      <c r="B13" s="1"/>
      <c r="C13" s="1"/>
      <c r="D13" s="1"/>
      <c r="E13" s="1"/>
      <c r="F13" s="1"/>
      <c r="G13" s="1"/>
      <c r="H13" s="2"/>
      <c r="I13" s="1"/>
      <c r="J13" s="12"/>
      <c r="R13" s="1"/>
      <c r="S13" s="1"/>
      <c r="T13" s="10" t="s">
        <v>5</v>
      </c>
      <c r="U13" s="10"/>
      <c r="V13" s="7"/>
      <c r="W13" s="7"/>
      <c r="X13" s="8"/>
      <c r="Y13" s="7"/>
    </row>
    <row r="14" spans="1:26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311951</v>
      </c>
      <c r="I14" s="17"/>
      <c r="J14" s="17"/>
      <c r="R14" s="1"/>
      <c r="S14" s="1"/>
      <c r="T14" s="1"/>
      <c r="U14" s="7"/>
      <c r="V14" s="7"/>
      <c r="W14" s="7"/>
      <c r="X14" s="8"/>
      <c r="Y14" s="7"/>
    </row>
    <row r="15" spans="1:26" ht="18" x14ac:dyDescent="0.25">
      <c r="A15" s="9"/>
      <c r="B15" s="9"/>
      <c r="C15" s="9" t="s">
        <v>7</v>
      </c>
      <c r="D15" s="9"/>
      <c r="E15" s="9"/>
      <c r="F15" s="9"/>
      <c r="G15" s="9"/>
      <c r="H15" s="19">
        <v>0</v>
      </c>
      <c r="I15" s="9"/>
      <c r="J15" s="9"/>
      <c r="R15" s="1"/>
      <c r="S15" s="1"/>
      <c r="T15" s="1"/>
      <c r="U15" s="13"/>
      <c r="V15" s="13"/>
      <c r="W15" s="13"/>
      <c r="X15" s="14"/>
      <c r="Y15" s="13"/>
      <c r="Z15" s="12"/>
    </row>
    <row r="16" spans="1:26" ht="20.25" x14ac:dyDescent="0.3">
      <c r="A16" s="9"/>
      <c r="B16" s="9" t="s">
        <v>8</v>
      </c>
      <c r="C16" s="9"/>
      <c r="D16" s="9"/>
      <c r="E16" s="9"/>
      <c r="F16" s="9"/>
      <c r="G16" s="9"/>
      <c r="H16" s="18">
        <v>311951</v>
      </c>
      <c r="I16" s="9"/>
      <c r="J16" s="9"/>
      <c r="R16" s="9" t="s">
        <v>4</v>
      </c>
      <c r="S16" s="9"/>
      <c r="T16" s="9"/>
      <c r="U16" s="9"/>
      <c r="V16" s="15"/>
      <c r="W16" s="9"/>
      <c r="X16" s="19">
        <f>SUM('[1]ЖОВТЕНЬ 2023'!H11)</f>
        <v>28952.480000000098</v>
      </c>
      <c r="Y16" s="9"/>
      <c r="Z16" s="9"/>
    </row>
    <row r="17" spans="1:26" ht="18" x14ac:dyDescent="0.25">
      <c r="A17" s="9"/>
      <c r="B17" s="9" t="s">
        <v>9</v>
      </c>
      <c r="C17" s="9"/>
      <c r="D17" s="9"/>
      <c r="E17" s="9"/>
      <c r="F17" s="9"/>
      <c r="G17" s="9"/>
      <c r="H17" s="19">
        <v>0</v>
      </c>
      <c r="I17" s="9"/>
      <c r="J17" s="9"/>
      <c r="R17" s="1"/>
      <c r="S17" s="1"/>
      <c r="T17" s="1"/>
      <c r="U17" s="1"/>
      <c r="V17" s="13"/>
      <c r="W17" s="1"/>
      <c r="X17" s="2"/>
      <c r="Y17" s="1"/>
      <c r="Z17" s="12"/>
    </row>
    <row r="18" spans="1:26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R18" s="1"/>
      <c r="S18" s="1"/>
      <c r="T18" s="1"/>
      <c r="U18" s="1"/>
      <c r="V18" s="1"/>
      <c r="W18" s="1"/>
      <c r="X18" s="2"/>
      <c r="Y18" s="1"/>
      <c r="Z18" s="12"/>
    </row>
    <row r="19" spans="1:26" ht="20.25" x14ac:dyDescent="0.3">
      <c r="A19" s="20"/>
      <c r="B19" s="17" t="s">
        <v>10</v>
      </c>
      <c r="C19" s="20"/>
      <c r="D19" s="20"/>
      <c r="E19" s="20"/>
      <c r="F19" s="20"/>
      <c r="G19" s="20"/>
      <c r="H19" s="18">
        <f>SUM(H21:H24)</f>
        <v>286223.5</v>
      </c>
      <c r="I19" s="20"/>
      <c r="J19" s="19"/>
      <c r="R19" s="17" t="s">
        <v>6</v>
      </c>
      <c r="S19" s="17"/>
      <c r="T19" s="17"/>
      <c r="U19" s="17"/>
      <c r="V19" s="17"/>
      <c r="W19" s="17"/>
      <c r="X19" s="18">
        <f>SUM('[1]ЖОВТЕНЬ 2023'!H14+'[1]ЛИСТОПАД 2023'!H14+'ГРУДЕНЬ 2023 '!H14)</f>
        <v>792527.5</v>
      </c>
      <c r="Y19" s="17"/>
      <c r="Z19" s="17"/>
    </row>
    <row r="20" spans="1:26" ht="18" x14ac:dyDescent="0.25">
      <c r="A20" s="9"/>
      <c r="B20" s="9"/>
      <c r="C20" s="9" t="s">
        <v>11</v>
      </c>
      <c r="D20" s="9"/>
      <c r="E20" s="9"/>
      <c r="F20" s="9"/>
      <c r="G20" s="9"/>
      <c r="H20" s="19"/>
      <c r="I20" s="9"/>
      <c r="J20" s="19"/>
      <c r="R20" s="9"/>
      <c r="S20" s="9" t="s">
        <v>7</v>
      </c>
      <c r="T20" s="9"/>
      <c r="U20" s="9"/>
      <c r="V20" s="9"/>
      <c r="W20" s="9"/>
      <c r="X20" s="19"/>
      <c r="Y20" s="9"/>
      <c r="Z20" s="9"/>
    </row>
    <row r="21" spans="1:26" ht="18" x14ac:dyDescent="0.25">
      <c r="A21" s="9"/>
      <c r="B21" s="9" t="s">
        <v>12</v>
      </c>
      <c r="C21" s="9"/>
      <c r="D21" s="9"/>
      <c r="E21" s="9"/>
      <c r="F21" s="9"/>
      <c r="G21" s="9"/>
      <c r="H21" s="19">
        <v>263696</v>
      </c>
      <c r="I21" s="9"/>
      <c r="J21" s="9"/>
      <c r="R21" s="9" t="s">
        <v>8</v>
      </c>
      <c r="S21" s="9"/>
      <c r="T21" s="9"/>
      <c r="U21" s="9"/>
      <c r="V21" s="9"/>
      <c r="W21" s="9"/>
      <c r="X21" s="19">
        <f>SUM('[1]ЛИПЕНЬ 2023'!I18+'[1]СЕРПЕНЬ 2023 '!I18+'[1]ВЕРЕСЕНЬ 2023'!I18)</f>
        <v>0</v>
      </c>
      <c r="Y21" s="9"/>
      <c r="Z21" s="9"/>
    </row>
    <row r="22" spans="1:26" ht="18" x14ac:dyDescent="0.25">
      <c r="A22" s="9"/>
      <c r="B22" s="9" t="s">
        <v>13</v>
      </c>
      <c r="C22" s="9"/>
      <c r="D22" s="9"/>
      <c r="E22" s="9"/>
      <c r="F22" s="9"/>
      <c r="G22" s="9"/>
      <c r="H22" s="19">
        <v>500</v>
      </c>
      <c r="I22" s="9"/>
      <c r="J22" s="9"/>
      <c r="R22" s="9" t="s">
        <v>9</v>
      </c>
      <c r="S22" s="9"/>
      <c r="T22" s="9"/>
      <c r="U22" s="9"/>
      <c r="V22" s="9"/>
      <c r="W22" s="9"/>
      <c r="X22" s="19">
        <f>SUM('[1]ЖОВТЕНЬ 2023'!H17)</f>
        <v>3125</v>
      </c>
      <c r="Y22" s="9"/>
      <c r="Z22" s="9"/>
    </row>
    <row r="23" spans="1:26" ht="18" x14ac:dyDescent="0.25">
      <c r="A23" s="9"/>
      <c r="B23" s="9" t="s">
        <v>14</v>
      </c>
      <c r="C23" s="9"/>
      <c r="D23" s="9"/>
      <c r="E23" s="9"/>
      <c r="F23" s="9"/>
      <c r="G23" s="9"/>
      <c r="H23" s="19">
        <v>11841.82</v>
      </c>
      <c r="I23" s="9"/>
      <c r="J23" s="9"/>
      <c r="R23" s="1"/>
      <c r="S23" s="1"/>
      <c r="T23" s="1"/>
      <c r="U23" s="1"/>
      <c r="V23" s="1"/>
      <c r="W23" s="1"/>
      <c r="X23" s="2"/>
      <c r="Y23" s="1"/>
      <c r="Z23" s="12"/>
    </row>
    <row r="24" spans="1:26" ht="20.25" x14ac:dyDescent="0.3">
      <c r="A24" s="9"/>
      <c r="B24" s="9" t="s">
        <v>15</v>
      </c>
      <c r="C24" s="9"/>
      <c r="D24" s="9"/>
      <c r="E24" s="9"/>
      <c r="F24" s="9"/>
      <c r="G24" s="9"/>
      <c r="H24" s="19">
        <v>10185.68</v>
      </c>
      <c r="I24" s="9"/>
      <c r="J24" s="9"/>
      <c r="R24" s="17" t="s">
        <v>10</v>
      </c>
      <c r="S24" s="20"/>
      <c r="T24" s="20"/>
      <c r="U24" s="20"/>
      <c r="V24" s="20"/>
      <c r="W24" s="20"/>
      <c r="X24" s="18">
        <f>SUM('[1]ЖОВТЕНЬ 2023'!H19+'[1]ЛИСТОПАД 2023'!H19+'ГРУДЕНЬ 2023 '!H19)</f>
        <v>791342.2</v>
      </c>
      <c r="Y24" s="20"/>
      <c r="Z24" s="19">
        <f>SUM(X16+X19-X32)</f>
        <v>791342.2</v>
      </c>
    </row>
    <row r="25" spans="1:26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R25" s="9"/>
      <c r="S25" s="9" t="s">
        <v>11</v>
      </c>
      <c r="T25" s="9"/>
      <c r="U25" s="9"/>
      <c r="V25" s="9"/>
      <c r="W25" s="9"/>
      <c r="X25" s="19"/>
      <c r="Y25" s="9"/>
      <c r="Z25" s="19">
        <f>SUM(X24-Z24)</f>
        <v>0</v>
      </c>
    </row>
    <row r="26" spans="1:26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R26" s="9" t="s">
        <v>12</v>
      </c>
      <c r="S26" s="9"/>
      <c r="T26" s="9"/>
      <c r="U26" s="9"/>
      <c r="V26" s="9"/>
      <c r="W26" s="9"/>
      <c r="X26" s="19">
        <f>SUM('[1]ЖОВТЕНЬ 2023'!H21+'[1]ЛИСТОПАД 2023'!H21+'ГРУДЕНЬ 2023 '!H21)</f>
        <v>722496</v>
      </c>
      <c r="Y26" s="9"/>
      <c r="Z26" s="9"/>
    </row>
    <row r="27" spans="1:26" ht="18" x14ac:dyDescent="0.25">
      <c r="A27" s="9"/>
      <c r="B27" s="9" t="s">
        <v>16</v>
      </c>
      <c r="C27" s="9"/>
      <c r="D27" s="9"/>
      <c r="E27" s="9"/>
      <c r="F27" s="9"/>
      <c r="G27" s="9"/>
      <c r="H27" s="19">
        <f>SUM(H11+H14-H19)</f>
        <v>30137.780000000144</v>
      </c>
      <c r="I27" s="9"/>
      <c r="J27" s="19"/>
      <c r="R27" s="9" t="s">
        <v>13</v>
      </c>
      <c r="S27" s="9"/>
      <c r="T27" s="9"/>
      <c r="U27" s="9"/>
      <c r="V27" s="9"/>
      <c r="W27" s="9"/>
      <c r="X27" s="19">
        <f>SUM('[1]ЖОВТЕНЬ 2023'!H22+'[1]ЛИСТОПАД 2023'!H22+'ГРУДЕНЬ 2023 '!H22)</f>
        <v>5857</v>
      </c>
      <c r="Y27" s="9"/>
      <c r="Z27" s="9"/>
    </row>
    <row r="28" spans="1:26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R28" s="9" t="s">
        <v>14</v>
      </c>
      <c r="S28" s="9"/>
      <c r="T28" s="9"/>
      <c r="U28" s="9"/>
      <c r="V28" s="9"/>
      <c r="W28" s="9"/>
      <c r="X28" s="19">
        <f>SUM('[1]ЖОВТЕНЬ 2023'!H23+'[1]ЛИСТОПАД 2023'!H23+'ГРУДЕНЬ 2023 '!H23)</f>
        <v>32651.16</v>
      </c>
      <c r="Y28" s="9"/>
      <c r="Z28" s="9"/>
    </row>
    <row r="29" spans="1:26" ht="18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R29" s="9" t="s">
        <v>15</v>
      </c>
      <c r="S29" s="9"/>
      <c r="T29" s="9"/>
      <c r="U29" s="9"/>
      <c r="V29" s="9"/>
      <c r="W29" s="9"/>
      <c r="X29" s="19">
        <f>SUM('[1]ЖОВТЕНЬ 2023'!H24+'[1]ЛИСТОПАД 2023'!H24+'ГРУДЕНЬ 2023 '!H24)</f>
        <v>30338.04</v>
      </c>
      <c r="Y29" s="9"/>
      <c r="Z29" s="9"/>
    </row>
    <row r="30" spans="1:26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R30" s="1"/>
      <c r="S30" s="1"/>
      <c r="T30" s="1"/>
      <c r="U30" s="1"/>
      <c r="V30" s="1"/>
      <c r="W30" s="1"/>
      <c r="X30" s="21"/>
      <c r="Y30" s="1"/>
      <c r="Z30" s="12"/>
    </row>
    <row r="31" spans="1:26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R31" s="1"/>
      <c r="S31" s="1"/>
      <c r="T31" s="1"/>
      <c r="U31" s="1"/>
      <c r="V31" s="1"/>
      <c r="W31" s="1"/>
      <c r="X31" s="2"/>
      <c r="Y31" s="1"/>
      <c r="Z31" s="12"/>
    </row>
    <row r="32" spans="1:26" ht="18" x14ac:dyDescent="0.25">
      <c r="A32" s="9"/>
      <c r="B32" s="9" t="s">
        <v>17</v>
      </c>
      <c r="C32" s="9"/>
      <c r="D32" s="9" t="s">
        <v>18</v>
      </c>
      <c r="E32" s="9"/>
      <c r="F32" s="9"/>
      <c r="G32" s="19" t="s">
        <v>19</v>
      </c>
      <c r="H32" s="19"/>
      <c r="I32" s="9"/>
      <c r="J32" s="9"/>
      <c r="R32" s="9" t="s">
        <v>16</v>
      </c>
      <c r="S32" s="9"/>
      <c r="T32" s="9"/>
      <c r="U32" s="9"/>
      <c r="V32" s="9"/>
      <c r="W32" s="9"/>
      <c r="X32" s="19">
        <f>SUM(X16+X19-X24)</f>
        <v>30137.780000000144</v>
      </c>
      <c r="Y32" s="9"/>
      <c r="Z32" s="19"/>
    </row>
    <row r="33" spans="1:26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R33" s="1"/>
      <c r="S33" s="1"/>
      <c r="T33" s="1"/>
      <c r="U33" s="1"/>
      <c r="V33" s="1"/>
      <c r="W33" s="1"/>
      <c r="X33" s="2"/>
      <c r="Y33" s="1"/>
      <c r="Z33" s="1"/>
    </row>
    <row r="34" spans="1:26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26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R35" s="1"/>
      <c r="S35" s="1"/>
      <c r="T35" s="1"/>
      <c r="U35" s="1"/>
      <c r="V35" s="1"/>
      <c r="W35" s="1"/>
      <c r="X35" s="2"/>
      <c r="Y35" s="1"/>
    </row>
    <row r="36" spans="1:26" ht="18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R36" s="9" t="s">
        <v>17</v>
      </c>
      <c r="S36" s="9"/>
      <c r="T36" s="9" t="s">
        <v>18</v>
      </c>
      <c r="U36" s="9"/>
      <c r="V36" s="9"/>
      <c r="W36" s="9"/>
      <c r="X36" s="19" t="s">
        <v>19</v>
      </c>
      <c r="Y36" s="9"/>
    </row>
    <row r="37" spans="1:26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R37" s="1"/>
      <c r="S37" s="1"/>
      <c r="T37" s="1"/>
      <c r="U37" s="1"/>
      <c r="V37" s="1"/>
      <c r="W37" s="1"/>
      <c r="X37" s="2"/>
      <c r="Y37" s="1"/>
    </row>
    <row r="38" spans="1:26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  <c r="R38" s="1"/>
      <c r="S38" s="1"/>
      <c r="T38" s="1"/>
      <c r="U38" s="1"/>
      <c r="V38" s="1"/>
      <c r="W38" s="1"/>
      <c r="X38" s="2"/>
      <c r="Y38" s="1"/>
    </row>
    <row r="39" spans="1:26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6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6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6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6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6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6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6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6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6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2024-01-18T10:35:10Z</dcterms:created>
  <dcterms:modified xsi:type="dcterms:W3CDTF">2024-01-18T10:35:59Z</dcterms:modified>
</cp:coreProperties>
</file>