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30" tabRatio="786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ибір" sheetId="18" r:id="rId19"/>
    <sheet name="Мрія" sheetId="28" r:id="rId20"/>
    <sheet name="Перспектива" sheetId="29" r:id="rId21"/>
    <sheet name="Прогрес" sheetId="30" r:id="rId22"/>
    <sheet name="Світанок" sheetId="27" r:id="rId23"/>
    <sheet name="Натхнення" sheetId="34" r:id="rId24"/>
  </sheets>
  <definedNames>
    <definedName name="_xlnm.Print_Area" localSheetId="16">'101'!$A$1:$D$38</definedName>
    <definedName name="_xlnm.Print_Area" localSheetId="17">'111'!$A$1:$D$38</definedName>
    <definedName name="_xlnm.Print_Area" localSheetId="1">'12'!$A$1:$D$38</definedName>
    <definedName name="_xlnm.Print_Area" localSheetId="2">'18'!$A$1:$D$38</definedName>
    <definedName name="_xlnm.Print_Area" localSheetId="3">'19'!$A$1:$D$38</definedName>
    <definedName name="_xlnm.Print_Area" localSheetId="4">'34'!$A$1:$D$38</definedName>
    <definedName name="_xlnm.Print_Area" localSheetId="0">'4'!$A$1:$D$38</definedName>
    <definedName name="_xlnm.Print_Area" localSheetId="5">'42'!$A$1:$D$38</definedName>
    <definedName name="_xlnm.Print_Area" localSheetId="6">'52'!$A$1:$D$38</definedName>
    <definedName name="_xlnm.Print_Area" localSheetId="7">'53'!$A$1:$D$38</definedName>
    <definedName name="_xlnm.Print_Area" localSheetId="8">'55'!$A$1:$D$38</definedName>
    <definedName name="_xlnm.Print_Area" localSheetId="9">'60'!$A$1:$D$38</definedName>
    <definedName name="_xlnm.Print_Area" localSheetId="10">'63'!$A$1:$D$38</definedName>
    <definedName name="_xlnm.Print_Area" localSheetId="11">'64'!$A$1:$D$38</definedName>
    <definedName name="_xlnm.Print_Area" localSheetId="12">'65'!$A$1:$D$38</definedName>
    <definedName name="_xlnm.Print_Area" localSheetId="13">'77'!$A$1:$D$38</definedName>
    <definedName name="_xlnm.Print_Area" localSheetId="14">'93'!$A$1:$D$38</definedName>
    <definedName name="_xlnm.Print_Area" localSheetId="15">'95'!$A$1:$D$38</definedName>
    <definedName name="_xlnm.Print_Area" localSheetId="18">Вибір!$A$1:$D$38</definedName>
    <definedName name="_xlnm.Print_Area" localSheetId="19">Мрія!$A$1:$D$38</definedName>
    <definedName name="_xlnm.Print_Area" localSheetId="23">Натхнення!$A$1:$D$38</definedName>
    <definedName name="_xlnm.Print_Area" localSheetId="20">Перспектива!$A$1:$D$38</definedName>
    <definedName name="_xlnm.Print_Area" localSheetId="21">Прогрес!$A$1:$D$38</definedName>
    <definedName name="_xlnm.Print_Area" localSheetId="22">Світанок!$A$1:$D$38</definedName>
  </definedNames>
  <calcPr calcId="125725" refMode="R1C1"/>
</workbook>
</file>

<file path=xl/calcChain.xml><?xml version="1.0" encoding="utf-8"?>
<calcChain xmlns="http://schemas.openxmlformats.org/spreadsheetml/2006/main">
  <c r="F15" i="30"/>
  <c r="F15" i="18"/>
  <c r="F15" i="17"/>
  <c r="F15" i="14"/>
  <c r="F15" i="10"/>
  <c r="F15" i="9"/>
  <c r="C17" i="34"/>
  <c r="C17" i="27"/>
  <c r="C17" i="30"/>
  <c r="C17" i="29"/>
  <c r="C17" i="28"/>
  <c r="C17" i="18"/>
  <c r="C17" i="17"/>
  <c r="C17" i="16"/>
  <c r="C17" i="15"/>
  <c r="C17" i="14"/>
  <c r="C17" i="13"/>
  <c r="C17" i="10"/>
  <c r="C17" i="12"/>
  <c r="C17" i="11"/>
  <c r="C17" i="8"/>
  <c r="C17" i="7"/>
  <c r="C17" i="6"/>
  <c r="C17" i="5"/>
  <c r="C17" i="4"/>
  <c r="C17" i="26"/>
  <c r="C17" i="3"/>
  <c r="C17" i="2"/>
  <c r="C17" i="1"/>
  <c r="C17" i="9"/>
  <c r="D19" i="34"/>
  <c r="E19" s="1"/>
  <c r="D19" i="27"/>
  <c r="E19" s="1"/>
  <c r="E19" i="29"/>
  <c r="D19"/>
  <c r="D19" i="28"/>
  <c r="E19" s="1"/>
  <c r="D19" i="18"/>
  <c r="E19" s="1"/>
  <c r="E19" i="17"/>
  <c r="D19"/>
  <c r="E19" i="16"/>
  <c r="D19"/>
  <c r="D19" i="15"/>
  <c r="E19" s="1"/>
  <c r="D19" i="14"/>
  <c r="E19" s="1"/>
  <c r="E19" i="12"/>
  <c r="D19"/>
  <c r="D19" i="9"/>
  <c r="E19" s="1"/>
  <c r="E19" i="7"/>
  <c r="D19"/>
  <c r="E19" i="6"/>
  <c r="D19"/>
  <c r="E19" i="2"/>
  <c r="D19"/>
  <c r="C27" i="29" l="1"/>
  <c r="D33" i="34"/>
  <c r="E33" s="1"/>
  <c r="D33" i="27"/>
  <c r="E33" s="1"/>
  <c r="D33" i="30"/>
  <c r="E33" s="1"/>
  <c r="E33" i="29"/>
  <c r="D33"/>
  <c r="D33" i="28"/>
  <c r="E33" s="1"/>
  <c r="D33" i="18"/>
  <c r="E33" s="1"/>
  <c r="D33" i="17"/>
  <c r="E33" s="1"/>
  <c r="D33" i="16"/>
  <c r="E33" s="1"/>
  <c r="D33" i="15"/>
  <c r="E33" s="1"/>
  <c r="D33" i="14"/>
  <c r="E33" s="1"/>
  <c r="D33" i="13"/>
  <c r="E33" s="1"/>
  <c r="E33" i="10"/>
  <c r="D33"/>
  <c r="D33" i="12"/>
  <c r="E33" s="1"/>
  <c r="E33" i="11"/>
  <c r="D33"/>
  <c r="D33" i="8"/>
  <c r="E33" s="1"/>
  <c r="D33" i="9"/>
  <c r="E33" s="1"/>
  <c r="D33" i="7"/>
  <c r="E33" s="1"/>
  <c r="D33" i="6"/>
  <c r="E33" s="1"/>
  <c r="D33" i="5"/>
  <c r="E33" s="1"/>
  <c r="D33" i="4"/>
  <c r="E33" s="1"/>
  <c r="D33" i="26"/>
  <c r="E33" s="1"/>
  <c r="D33" i="3"/>
  <c r="E33" s="1"/>
  <c r="D33" i="2"/>
  <c r="E33" s="1"/>
  <c r="C27" i="34"/>
  <c r="C27" i="27"/>
  <c r="C27" i="30"/>
  <c r="C27" i="28"/>
  <c r="C27" i="18"/>
  <c r="C27" i="17"/>
  <c r="C27" i="16"/>
  <c r="C27" i="15"/>
  <c r="C27" i="14"/>
  <c r="C27" i="13"/>
  <c r="C27" i="10"/>
  <c r="C27" i="12"/>
  <c r="C27" i="11"/>
  <c r="C27" i="8"/>
  <c r="C27" i="9"/>
  <c r="C27" i="7"/>
  <c r="C27" i="6"/>
  <c r="C27" i="5"/>
  <c r="C27" i="4"/>
  <c r="C27" i="26"/>
  <c r="C27" i="3"/>
  <c r="C27" i="2"/>
  <c r="C27" i="1"/>
  <c r="D33"/>
  <c r="E33" s="1"/>
  <c r="D19" i="4" l="1"/>
  <c r="E19" s="1"/>
  <c r="D19" i="3"/>
  <c r="E19" s="1"/>
  <c r="D19" i="10"/>
  <c r="D19" i="11"/>
  <c r="E19" s="1"/>
  <c r="D19" i="30"/>
  <c r="E19" s="1"/>
  <c r="D19" i="1"/>
  <c r="D19" i="26"/>
  <c r="D19" i="5"/>
  <c r="E19" s="1"/>
  <c r="D21" i="28"/>
  <c r="E19" i="1" l="1"/>
  <c r="D19" i="8"/>
  <c r="E19" s="1"/>
  <c r="E19" i="26"/>
  <c r="E19" i="10"/>
  <c r="D19" i="13"/>
  <c r="E19" s="1"/>
  <c r="D25" i="34" l="1"/>
  <c r="E25" s="1"/>
  <c r="E25" i="29"/>
  <c r="D25" i="4"/>
  <c r="E25" s="1"/>
  <c r="E25" i="1"/>
  <c r="D25" i="27"/>
  <c r="E25" s="1"/>
  <c r="D25" i="30"/>
  <c r="E25" s="1"/>
  <c r="D25" i="29"/>
  <c r="D25" i="28"/>
  <c r="E25" s="1"/>
  <c r="D25" i="18"/>
  <c r="E25" s="1"/>
  <c r="D25" i="17"/>
  <c r="E25" s="1"/>
  <c r="D25" i="16"/>
  <c r="E25" s="1"/>
  <c r="D25" i="15"/>
  <c r="E25" s="1"/>
  <c r="D25" i="14"/>
  <c r="E25" s="1"/>
  <c r="D25" i="13"/>
  <c r="E25" s="1"/>
  <c r="D25" i="10"/>
  <c r="E25" s="1"/>
  <c r="D25" i="12"/>
  <c r="E25" s="1"/>
  <c r="D25" i="11"/>
  <c r="E25" s="1"/>
  <c r="D25" i="8"/>
  <c r="E25" s="1"/>
  <c r="D25" i="9"/>
  <c r="D25" i="7"/>
  <c r="E25" s="1"/>
  <c r="D25" i="6"/>
  <c r="E25" s="1"/>
  <c r="D25" i="5"/>
  <c r="E25" s="1"/>
  <c r="D25" i="26"/>
  <c r="E25" s="1"/>
  <c r="D25" i="3"/>
  <c r="E25" s="1"/>
  <c r="D25" i="1"/>
  <c r="E21" i="28"/>
  <c r="D25" i="2" l="1"/>
  <c r="E25" s="1"/>
  <c r="D21" i="26" l="1"/>
  <c r="E21" s="1"/>
  <c r="C34" i="29" l="1"/>
  <c r="C34" i="7"/>
  <c r="C34" i="6"/>
  <c r="D24" i="34"/>
  <c r="E24" s="1"/>
  <c r="E38"/>
  <c r="D38"/>
  <c r="D37"/>
  <c r="E37" s="1"/>
  <c r="C36"/>
  <c r="D36" s="1"/>
  <c r="D35"/>
  <c r="E35" s="1"/>
  <c r="C34"/>
  <c r="D32"/>
  <c r="D31"/>
  <c r="E31" s="1"/>
  <c r="D30"/>
  <c r="E30" s="1"/>
  <c r="D29"/>
  <c r="E29" s="1"/>
  <c r="D28"/>
  <c r="F15"/>
  <c r="D26"/>
  <c r="E26" s="1"/>
  <c r="D23"/>
  <c r="E23" s="1"/>
  <c r="D21"/>
  <c r="E21" s="1"/>
  <c r="D20"/>
  <c r="E20" s="1"/>
  <c r="E18"/>
  <c r="D18"/>
  <c r="D27" l="1"/>
  <c r="E27" s="1"/>
  <c r="C16"/>
  <c r="E34"/>
  <c r="D34"/>
  <c r="D22"/>
  <c r="E22" s="1"/>
  <c r="E32"/>
  <c r="E28"/>
  <c r="E36"/>
  <c r="D17" l="1"/>
  <c r="D16"/>
  <c r="C15"/>
  <c r="G15" s="1"/>
  <c r="E17" l="1"/>
  <c r="E16"/>
  <c r="D15"/>
  <c r="E15" l="1"/>
  <c r="D18" i="27" l="1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34" s="1"/>
  <c r="E34" s="1"/>
  <c r="D18" i="30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C34"/>
  <c r="D34" s="1"/>
  <c r="D18" i="29"/>
  <c r="E18" s="1"/>
  <c r="D20"/>
  <c r="D21"/>
  <c r="E21" s="1"/>
  <c r="D22"/>
  <c r="D23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D38"/>
  <c r="E38" s="1"/>
  <c r="E23"/>
  <c r="E37"/>
  <c r="C36"/>
  <c r="D36" s="1"/>
  <c r="E36" s="1"/>
  <c r="D18" i="28"/>
  <c r="E18" s="1"/>
  <c r="D20"/>
  <c r="E20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E37" i="18"/>
  <c r="D38"/>
  <c r="E38" s="1"/>
  <c r="D18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C36"/>
  <c r="D36" s="1"/>
  <c r="C34"/>
  <c r="D18" i="17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D35"/>
  <c r="E35" s="1"/>
  <c r="D37"/>
  <c r="E37" s="1"/>
  <c r="D38"/>
  <c r="E38" s="1"/>
  <c r="C36"/>
  <c r="D36" s="1"/>
  <c r="E36" s="1"/>
  <c r="C34"/>
  <c r="D18" i="16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34" s="1"/>
  <c r="E34" s="1"/>
  <c r="D18" i="15"/>
  <c r="D20"/>
  <c r="E20" s="1"/>
  <c r="D21"/>
  <c r="E21" s="1"/>
  <c r="D22"/>
  <c r="E22" s="1"/>
  <c r="D23"/>
  <c r="E23" s="1"/>
  <c r="D24"/>
  <c r="D26"/>
  <c r="E26" s="1"/>
  <c r="D28"/>
  <c r="E28" s="1"/>
  <c r="D29"/>
  <c r="E29" s="1"/>
  <c r="D30"/>
  <c r="E30" s="1"/>
  <c r="D31"/>
  <c r="E31" s="1"/>
  <c r="D32"/>
  <c r="E32" s="1"/>
  <c r="D34"/>
  <c r="D35"/>
  <c r="E35" s="1"/>
  <c r="D37"/>
  <c r="E37" s="1"/>
  <c r="D38"/>
  <c r="E38" s="1"/>
  <c r="E18"/>
  <c r="E24"/>
  <c r="C36"/>
  <c r="D36" s="1"/>
  <c r="C34"/>
  <c r="D18" i="14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E34" s="1"/>
  <c r="D35"/>
  <c r="E35" s="1"/>
  <c r="D37"/>
  <c r="D38"/>
  <c r="E38" s="1"/>
  <c r="C36"/>
  <c r="C34"/>
  <c r="D18" i="13"/>
  <c r="E18" s="1"/>
  <c r="D20"/>
  <c r="E20" s="1"/>
  <c r="D21"/>
  <c r="E21" s="1"/>
  <c r="D22"/>
  <c r="E22" s="1"/>
  <c r="D23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23"/>
  <c r="E38"/>
  <c r="C36"/>
  <c r="D36" s="1"/>
  <c r="E36" s="1"/>
  <c r="C34"/>
  <c r="D34" s="1"/>
  <c r="D18" i="10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34" s="1"/>
  <c r="D18" i="12"/>
  <c r="E18" s="1"/>
  <c r="D20"/>
  <c r="E20" s="1"/>
  <c r="D2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D35"/>
  <c r="E35" s="1"/>
  <c r="D37"/>
  <c r="E37" s="1"/>
  <c r="D38"/>
  <c r="E38" s="1"/>
  <c r="E32"/>
  <c r="C36"/>
  <c r="C34"/>
  <c r="D34" s="1"/>
  <c r="E34" s="1"/>
  <c r="D18" i="11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E34" s="1"/>
  <c r="D35"/>
  <c r="E35" s="1"/>
  <c r="D37"/>
  <c r="D38"/>
  <c r="E38" s="1"/>
  <c r="E37"/>
  <c r="C36"/>
  <c r="C34"/>
  <c r="D18" i="8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D37"/>
  <c r="E37" s="1"/>
  <c r="D38"/>
  <c r="E38" s="1"/>
  <c r="E35"/>
  <c r="C36"/>
  <c r="D36" s="1"/>
  <c r="E36" s="1"/>
  <c r="C34"/>
  <c r="D34" s="1"/>
  <c r="E34" s="1"/>
  <c r="D18" i="9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34" s="1"/>
  <c r="E34" s="1"/>
  <c r="D18" i="7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E34" s="1"/>
  <c r="D35"/>
  <c r="E35" s="1"/>
  <c r="D37"/>
  <c r="E37" s="1"/>
  <c r="D38"/>
  <c r="E38" s="1"/>
  <c r="C36"/>
  <c r="D36" s="1"/>
  <c r="D18" i="6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D32"/>
  <c r="E32" s="1"/>
  <c r="D34"/>
  <c r="E34" s="1"/>
  <c r="D35"/>
  <c r="D37"/>
  <c r="E37" s="1"/>
  <c r="D38"/>
  <c r="E38" s="1"/>
  <c r="E31"/>
  <c r="E35"/>
  <c r="C36"/>
  <c r="D36" s="1"/>
  <c r="D18" i="5"/>
  <c r="E18" s="1"/>
  <c r="D20"/>
  <c r="E20" s="1"/>
  <c r="D21"/>
  <c r="E21" s="1"/>
  <c r="D22"/>
  <c r="E22" s="1"/>
  <c r="D23"/>
  <c r="E23" s="1"/>
  <c r="D24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C34"/>
  <c r="D34" s="1"/>
  <c r="D18" i="4"/>
  <c r="E18" s="1"/>
  <c r="D20"/>
  <c r="D21"/>
  <c r="E21" s="1"/>
  <c r="D22"/>
  <c r="D23"/>
  <c r="E23" s="1"/>
  <c r="D24"/>
  <c r="E24" s="1"/>
  <c r="D26"/>
  <c r="E26" s="1"/>
  <c r="D28"/>
  <c r="E28" s="1"/>
  <c r="D29"/>
  <c r="E29" s="1"/>
  <c r="D30"/>
  <c r="D31"/>
  <c r="E31" s="1"/>
  <c r="D32"/>
  <c r="E32" s="1"/>
  <c r="D35"/>
  <c r="E35" s="1"/>
  <c r="D37"/>
  <c r="D38"/>
  <c r="E38" s="1"/>
  <c r="E37"/>
  <c r="C36"/>
  <c r="D36" s="1"/>
  <c r="E36" s="1"/>
  <c r="C34"/>
  <c r="D34" s="1"/>
  <c r="E34" s="1"/>
  <c r="C34" i="26"/>
  <c r="D34" s="1"/>
  <c r="D18"/>
  <c r="E18" s="1"/>
  <c r="D20"/>
  <c r="E20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18" i="3"/>
  <c r="E18" s="1"/>
  <c r="D20"/>
  <c r="E20" s="1"/>
  <c r="D21"/>
  <c r="E21" s="1"/>
  <c r="D22"/>
  <c r="E22" s="1"/>
  <c r="D23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D34" i="28" l="1"/>
  <c r="E34" s="1"/>
  <c r="E34" i="17"/>
  <c r="E34" i="15"/>
  <c r="F15" i="11"/>
  <c r="D27" i="3"/>
  <c r="E27" s="1"/>
  <c r="D17"/>
  <c r="E17" s="1"/>
  <c r="E34" i="18"/>
  <c r="D34"/>
  <c r="E20" i="4"/>
  <c r="E34" i="10"/>
  <c r="D36" i="30"/>
  <c r="E36" s="1"/>
  <c r="E34"/>
  <c r="E36" i="18"/>
  <c r="E34" i="13"/>
  <c r="E36" i="11"/>
  <c r="D36"/>
  <c r="E36" i="7"/>
  <c r="E36" i="6"/>
  <c r="E34" i="5"/>
  <c r="D36" i="26"/>
  <c r="E36" s="1"/>
  <c r="E34"/>
  <c r="E23" i="3"/>
  <c r="E22" i="4"/>
  <c r="E30"/>
  <c r="E36" i="15"/>
  <c r="E36" i="12"/>
  <c r="D36"/>
  <c r="E36" i="5"/>
  <c r="D34" i="29"/>
  <c r="E34" s="1"/>
  <c r="E22"/>
  <c r="E21" i="12"/>
  <c r="E37" i="14"/>
  <c r="D36"/>
  <c r="E20" i="29"/>
  <c r="E24" i="5"/>
  <c r="C34" i="3"/>
  <c r="F15" s="1"/>
  <c r="D20" i="1"/>
  <c r="D21"/>
  <c r="D22"/>
  <c r="D23"/>
  <c r="D24"/>
  <c r="D26"/>
  <c r="D28"/>
  <c r="D31"/>
  <c r="D35"/>
  <c r="D36"/>
  <c r="D37"/>
  <c r="D38"/>
  <c r="D20" i="2"/>
  <c r="D21"/>
  <c r="D22"/>
  <c r="D23"/>
  <c r="D24"/>
  <c r="D26"/>
  <c r="D28"/>
  <c r="D29"/>
  <c r="D30"/>
  <c r="D31"/>
  <c r="D32"/>
  <c r="D35"/>
  <c r="D37"/>
  <c r="D38"/>
  <c r="C36"/>
  <c r="C34"/>
  <c r="D34" s="1"/>
  <c r="C34" i="1"/>
  <c r="D36" i="2" l="1"/>
  <c r="D34" i="3"/>
  <c r="E34" s="1"/>
  <c r="E38" i="1"/>
  <c r="E37"/>
  <c r="C16" i="3"/>
  <c r="C15" s="1"/>
  <c r="E31" i="1"/>
  <c r="E36" i="14"/>
  <c r="E28" i="1"/>
  <c r="E22"/>
  <c r="E20"/>
  <c r="E23"/>
  <c r="E21"/>
  <c r="E35"/>
  <c r="E36"/>
  <c r="E26"/>
  <c r="D34"/>
  <c r="E24"/>
  <c r="D18" i="2"/>
  <c r="E37"/>
  <c r="E38"/>
  <c r="D15" i="3" l="1"/>
  <c r="E15" s="1"/>
  <c r="G15"/>
  <c r="D16"/>
  <c r="E16" s="1"/>
  <c r="E34" i="1"/>
  <c r="E36" i="2"/>
  <c r="D18" i="1" l="1"/>
  <c r="E35" i="2"/>
  <c r="E18" i="1" l="1"/>
  <c r="E34" i="2"/>
  <c r="E32" l="1"/>
  <c r="F15" i="27" l="1"/>
  <c r="F15" i="13"/>
  <c r="F15" i="8"/>
  <c r="F15" i="26"/>
  <c r="F15" i="2"/>
  <c r="D27" i="27"/>
  <c r="E27" s="1"/>
  <c r="D27" i="18"/>
  <c r="E27" s="1"/>
  <c r="D27" i="17"/>
  <c r="E27" s="1"/>
  <c r="D27" i="13"/>
  <c r="E27" s="1"/>
  <c r="D27" i="8"/>
  <c r="E27" s="1"/>
  <c r="D27" i="26"/>
  <c r="E27" s="1"/>
  <c r="D27" i="2"/>
  <c r="D29" i="1"/>
  <c r="D30"/>
  <c r="D32"/>
  <c r="E31" i="2"/>
  <c r="D17" i="30" l="1"/>
  <c r="E17" s="1"/>
  <c r="F15" i="28"/>
  <c r="F15" i="16"/>
  <c r="F15" i="15"/>
  <c r="F15" i="12"/>
  <c r="F15" i="7"/>
  <c r="F15" i="6"/>
  <c r="F15" i="5"/>
  <c r="F15" i="4"/>
  <c r="F15" i="1"/>
  <c r="F15" i="29"/>
  <c r="D17" i="27"/>
  <c r="E17" s="1"/>
  <c r="C16"/>
  <c r="D27" i="30"/>
  <c r="E27" s="1"/>
  <c r="D27" i="29"/>
  <c r="E27" s="1"/>
  <c r="D27" i="28"/>
  <c r="E27" s="1"/>
  <c r="D17" i="18"/>
  <c r="E17" s="1"/>
  <c r="C16"/>
  <c r="C16" i="17"/>
  <c r="D17"/>
  <c r="E17" s="1"/>
  <c r="D27" i="16"/>
  <c r="E27" s="1"/>
  <c r="D27" i="15"/>
  <c r="E27" s="1"/>
  <c r="D27" i="14"/>
  <c r="E27" s="1"/>
  <c r="D17" i="13"/>
  <c r="E17" s="1"/>
  <c r="C16"/>
  <c r="D27" i="10"/>
  <c r="E27" s="1"/>
  <c r="D27" i="12"/>
  <c r="E27" s="1"/>
  <c r="D27" i="11"/>
  <c r="E27" s="1"/>
  <c r="C16" i="8"/>
  <c r="D17"/>
  <c r="E17" s="1"/>
  <c r="D27" i="9"/>
  <c r="E27" s="1"/>
  <c r="D27" i="7"/>
  <c r="E27" s="1"/>
  <c r="D27" i="6"/>
  <c r="E27" s="1"/>
  <c r="D27" i="5"/>
  <c r="E27" s="1"/>
  <c r="D27" i="4"/>
  <c r="D17" i="26"/>
  <c r="E17" s="1"/>
  <c r="C16"/>
  <c r="C16" i="2"/>
  <c r="D17"/>
  <c r="E30" i="1"/>
  <c r="E29"/>
  <c r="D27"/>
  <c r="E32"/>
  <c r="E30" i="2"/>
  <c r="C16" i="30" l="1"/>
  <c r="E27" i="4"/>
  <c r="C15" i="27"/>
  <c r="D16"/>
  <c r="E16" s="1"/>
  <c r="D17" i="29"/>
  <c r="E17" s="1"/>
  <c r="C16"/>
  <c r="D17" i="28"/>
  <c r="E17" s="1"/>
  <c r="C16"/>
  <c r="C15" i="18"/>
  <c r="D16"/>
  <c r="E16" s="1"/>
  <c r="C15" i="17"/>
  <c r="D16"/>
  <c r="E16" s="1"/>
  <c r="D17" i="16"/>
  <c r="E17" s="1"/>
  <c r="C16"/>
  <c r="D17" i="15"/>
  <c r="E17" s="1"/>
  <c r="C16"/>
  <c r="D17" i="14"/>
  <c r="E17" s="1"/>
  <c r="C16"/>
  <c r="G15" s="1"/>
  <c r="D16" i="13"/>
  <c r="E16" s="1"/>
  <c r="C15"/>
  <c r="D17" i="10"/>
  <c r="E17" s="1"/>
  <c r="C16"/>
  <c r="D17" i="12"/>
  <c r="E17" s="1"/>
  <c r="C16"/>
  <c r="D17" i="11"/>
  <c r="E17" s="1"/>
  <c r="C16"/>
  <c r="D16" i="8"/>
  <c r="E16" s="1"/>
  <c r="C15"/>
  <c r="D17" i="9"/>
  <c r="E17" s="1"/>
  <c r="C16"/>
  <c r="C16" i="7"/>
  <c r="D17"/>
  <c r="E17" s="1"/>
  <c r="D17" i="6"/>
  <c r="E17" s="1"/>
  <c r="C16"/>
  <c r="C16" i="5"/>
  <c r="D17"/>
  <c r="E17" s="1"/>
  <c r="D17" i="4"/>
  <c r="C16"/>
  <c r="C15" i="26"/>
  <c r="D16"/>
  <c r="E16" s="1"/>
  <c r="C15" i="2"/>
  <c r="D16"/>
  <c r="D17" i="1"/>
  <c r="C16"/>
  <c r="E27"/>
  <c r="E29" i="2"/>
  <c r="D15" i="27" l="1"/>
  <c r="E15" s="1"/>
  <c r="G15"/>
  <c r="D15" i="18"/>
  <c r="E15" s="1"/>
  <c r="G15"/>
  <c r="D15" i="17"/>
  <c r="E15" s="1"/>
  <c r="G15"/>
  <c r="D15" i="13"/>
  <c r="E15" s="1"/>
  <c r="G15"/>
  <c r="D15" i="26"/>
  <c r="E15" s="1"/>
  <c r="G15"/>
  <c r="D15" i="2"/>
  <c r="G15"/>
  <c r="D15" i="8"/>
  <c r="E15" s="1"/>
  <c r="G15"/>
  <c r="C15" i="30"/>
  <c r="D16"/>
  <c r="E16" s="1"/>
  <c r="E17" i="4"/>
  <c r="C15" i="29"/>
  <c r="D16"/>
  <c r="E16" s="1"/>
  <c r="D16" i="28"/>
  <c r="E16" s="1"/>
  <c r="C15"/>
  <c r="D16" i="16"/>
  <c r="E16" s="1"/>
  <c r="C15"/>
  <c r="D16" i="15"/>
  <c r="E16" s="1"/>
  <c r="C15"/>
  <c r="C15" i="14"/>
  <c r="D15" s="1"/>
  <c r="E15" s="1"/>
  <c r="D16"/>
  <c r="E16" s="1"/>
  <c r="D16" i="10"/>
  <c r="E16" s="1"/>
  <c r="C15"/>
  <c r="D16" i="12"/>
  <c r="E16" s="1"/>
  <c r="C15"/>
  <c r="C15" i="11"/>
  <c r="D16"/>
  <c r="E16" s="1"/>
  <c r="D16" i="9"/>
  <c r="E16" s="1"/>
  <c r="C15"/>
  <c r="C15" i="7"/>
  <c r="D16"/>
  <c r="E16" s="1"/>
  <c r="C15" i="6"/>
  <c r="D16"/>
  <c r="E16" s="1"/>
  <c r="C15" i="5"/>
  <c r="G15" s="1"/>
  <c r="D16"/>
  <c r="E16" s="1"/>
  <c r="C15" i="4"/>
  <c r="G15" s="1"/>
  <c r="D16"/>
  <c r="D16" i="1"/>
  <c r="C15"/>
  <c r="G15" s="1"/>
  <c r="E17"/>
  <c r="E28" i="2"/>
  <c r="D15" i="30" l="1"/>
  <c r="E15" s="1"/>
  <c r="G15"/>
  <c r="D15" i="28"/>
  <c r="E15" s="1"/>
  <c r="G15"/>
  <c r="D15" i="16"/>
  <c r="E15" s="1"/>
  <c r="G15"/>
  <c r="D15" i="15"/>
  <c r="E15" s="1"/>
  <c r="G15"/>
  <c r="D15" i="10"/>
  <c r="E15" s="1"/>
  <c r="G15"/>
  <c r="D15" i="12"/>
  <c r="E15" s="1"/>
  <c r="G15"/>
  <c r="D15" i="11"/>
  <c r="E15" s="1"/>
  <c r="G15"/>
  <c r="D15" i="9"/>
  <c r="E15" s="1"/>
  <c r="G15"/>
  <c r="D15" i="7"/>
  <c r="E15" s="1"/>
  <c r="G15"/>
  <c r="D15" i="6"/>
  <c r="E15" s="1"/>
  <c r="G15"/>
  <c r="D15" i="29"/>
  <c r="E15" s="1"/>
  <c r="G15"/>
  <c r="D15" i="4"/>
  <c r="E16"/>
  <c r="D15" i="5"/>
  <c r="E15" s="1"/>
  <c r="D15" i="1"/>
  <c r="E16"/>
  <c r="E27" i="2"/>
  <c r="E15" i="4" l="1"/>
  <c r="E15" i="1"/>
  <c r="E26" i="2"/>
  <c r="E24" l="1"/>
  <c r="E23" l="1"/>
  <c r="E22" l="1"/>
  <c r="E21" l="1"/>
  <c r="E20" l="1"/>
  <c r="E18" l="1"/>
  <c r="E17" l="1"/>
  <c r="E16" l="1"/>
  <c r="E15"/>
</calcChain>
</file>

<file path=xl/sharedStrings.xml><?xml version="1.0" encoding="utf-8"?>
<sst xmlns="http://schemas.openxmlformats.org/spreadsheetml/2006/main" count="1056" uniqueCount="66">
  <si>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</si>
  <si>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</si>
  <si>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</si>
  <si>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</si>
  <si>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</si>
  <si>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</si>
  <si>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</si>
  <si>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</si>
  <si>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Вивіз сміття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</si>
  <si>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</si>
  <si>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</si>
  <si>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</si>
  <si>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</si>
  <si>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Соціальне забезпечення</t>
  </si>
  <si>
    <t>Інші виплати населенню (стипендія Поляка)</t>
  </si>
  <si>
    <t>Капітальні видатки</t>
  </si>
  <si>
    <t>Оплата комунальних послуг та енергоносіїв:</t>
  </si>
  <si>
    <t>Придбання обладнання і предметів довгострокового користування</t>
  </si>
  <si>
    <t>Капітальний ремонт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</si>
  <si>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</si>
  <si>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Поточні ремонти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</si>
  <si>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</si>
  <si>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</si>
  <si>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</si>
  <si>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</si>
  <si>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</si>
  <si>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</si>
  <si>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</si>
  <si>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</si>
  <si>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</si>
  <si>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 xml:space="preserve">Код та назва програмної класифікації видатків та кредитування місцевих бюджетів                                                
</t>
  </si>
  <si>
    <t>0611021 Надання загальної середньої освіти закладами загальної середньої освіти (у тому числі з дошкільними підрозділами (відділенями, групами)</t>
  </si>
  <si>
    <t>про надходження та використання коштів</t>
  </si>
  <si>
    <t>Предмети, матеріали, обладнання та інвентар Депутатський фонд</t>
  </si>
  <si>
    <t>Оплата послуг (крім комунальних) Депутатський фонд</t>
  </si>
  <si>
    <t>Протипожежні заходи</t>
  </si>
  <si>
    <t xml:space="preserve">Запорізька гімназія №4 Запорізької міської ради </t>
  </si>
  <si>
    <t>Запорізька гімназія № 12 Запорізької міської ради</t>
  </si>
  <si>
    <t xml:space="preserve">Запорізька спеціалізована школа фізичної культури І-ІІІ ступенів № 18 Запорізької міської ради </t>
  </si>
  <si>
    <t xml:space="preserve">Запорізька гімназія № 19 Запорізької міської ради </t>
  </si>
  <si>
    <t xml:space="preserve">Запорізький академічний ліцей № 34 
Запорізької міської ради
</t>
  </si>
  <si>
    <t>Запорізька гімназія № 42 Запорізької міської ради</t>
  </si>
  <si>
    <t xml:space="preserve">Запорізька гімназія № 52 Запорізької міської ради  </t>
  </si>
  <si>
    <t xml:space="preserve">Запорізька загальноосвітня школа І-ІІ ступенів 
№ 53 Запорізької міської ради 
</t>
  </si>
  <si>
    <t xml:space="preserve">Запорізька  гімназія №55 Запорізької міської ради </t>
  </si>
  <si>
    <t>Запорізька гімназія № 60 Запорізької міської ради</t>
  </si>
  <si>
    <t>Запорізька гімназія №63 Запорізької міської ради</t>
  </si>
  <si>
    <t xml:space="preserve">Запорізька гімназія №64 Запорізької міської ради </t>
  </si>
  <si>
    <t>Запорізька гімназія № 65 Запорізької міської ради</t>
  </si>
  <si>
    <t xml:space="preserve">Запорізька гімназія № 77 Запорізької міської ради            </t>
  </si>
  <si>
    <t xml:space="preserve">Запорізька гімназія № 93 Запорізької міської ради  </t>
  </si>
  <si>
    <t>Запорізька гімназія № 95 Запорізької міської ради</t>
  </si>
  <si>
    <t xml:space="preserve">Запорізька гімназія №101 Запорізької міської ради
</t>
  </si>
  <si>
    <t>Запорізька гімназія №111 Запорізької міської ради</t>
  </si>
  <si>
    <t xml:space="preserve">Запорізький академічний ліцей «Вибір» Запорізької міської ради  </t>
  </si>
  <si>
    <t>Запорізький академічний ліцей «Перспектива» Запорізької міської ради</t>
  </si>
  <si>
    <t>Запорізька початкова школа «Прогрес» Запорізької міської ради</t>
  </si>
  <si>
    <t>Запорізька початкова школа «Світанок» Запорізької міської ради</t>
  </si>
  <si>
    <t>Запорізька початкова школа « Натхнення» Запорізької міської ради</t>
  </si>
  <si>
    <t xml:space="preserve">Запорізька початкова школа «Мрія» 
ім. О.М.Поради Запорізької міської ради
</t>
  </si>
  <si>
    <t>Видатки пов'язані з наданням підтримки внутрішньо переміщеним та/або евакуйованим особам у звязку із введенням военного стану</t>
  </si>
  <si>
    <t>Обладнання для облаштування найпростіших укриттів</t>
  </si>
  <si>
    <t>за І квартал 2023 року</t>
  </si>
  <si>
    <t>Надійшло коштів за звітний період (січень-березень)</t>
  </si>
  <si>
    <t>Використано коштів за звітний період (січень-березень)</t>
  </si>
  <si>
    <t>Оплата енергосервісу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</si>
</sst>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7" borderId="0" xfId="0" applyFont="1" applyFill="1" applyAlignment="1"/>
    <xf numFmtId="0" fontId="0" fillId="3" borderId="0" xfId="0" applyFont="1" applyFill="1" applyAlignment="1"/>
    <xf numFmtId="0" fontId="0" fillId="0" borderId="0" xfId="0" applyFont="1" applyFill="1" applyAlignment="1"/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4" fontId="0" fillId="0" borderId="0" xfId="0" applyNumberFormat="1" applyFont="1" applyAlignment="1"/>
    <xf numFmtId="0" fontId="11" fillId="0" borderId="0" xfId="0" applyFont="1" applyAlignment="1"/>
    <xf numFmtId="4" fontId="0" fillId="6" borderId="0" xfId="0" applyNumberFormat="1" applyFont="1" applyFill="1" applyAlignment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wrapText="1"/>
    </xf>
    <xf numFmtId="0" fontId="9" fillId="0" borderId="3" xfId="1" applyFont="1" applyFill="1" applyBorder="1" applyAlignment="1">
      <alignment horizontal="center" vertical="top"/>
    </xf>
    <xf numFmtId="4" fontId="9" fillId="0" borderId="3" xfId="1" applyNumberFormat="1" applyFont="1" applyFill="1" applyBorder="1" applyAlignment="1">
      <alignment horizontal="center"/>
    </xf>
    <xf numFmtId="4" fontId="12" fillId="0" borderId="3" xfId="1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9" fillId="0" borderId="3" xfId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view="pageBreakPreview" zoomScaleNormal="60" zoomScaleSheetLayoutView="100" workbookViewId="0">
      <selection activeCell="E1" sqref="E1:G1048576"/>
    </sheetView>
  </sheetViews>
  <sheetFormatPr defaultColWidth="14.42578125" defaultRowHeight="15" customHeight="1"/>
  <cols>
    <col min="1" max="1" width="57.85546875" customWidth="1"/>
    <col min="2" max="2" width="10.85546875" customWidth="1"/>
    <col min="3" max="4" width="17.42578125" customWidth="1"/>
    <col min="5" max="7" width="0" hidden="1" customWidth="1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51.75" customHeight="1">
      <c r="A5" s="16" t="s">
        <v>23</v>
      </c>
      <c r="B5" s="44" t="s">
        <v>36</v>
      </c>
      <c r="C5" s="44"/>
      <c r="D5" s="44"/>
      <c r="E5" s="17"/>
    </row>
    <row r="6" spans="1:7">
      <c r="A6" s="16" t="s">
        <v>24</v>
      </c>
      <c r="B6" s="15" t="s">
        <v>25</v>
      </c>
      <c r="C6" s="14"/>
      <c r="D6" s="14"/>
      <c r="E6" s="14"/>
    </row>
    <row r="7" spans="1:7">
      <c r="A7" s="16" t="s">
        <v>26</v>
      </c>
      <c r="B7" s="15" t="s">
        <v>27</v>
      </c>
      <c r="C7" s="14"/>
      <c r="D7" s="14"/>
      <c r="E7" s="14"/>
    </row>
    <row r="8" spans="1:7" ht="25.5">
      <c r="A8" s="1" t="s">
        <v>28</v>
      </c>
      <c r="B8" s="15" t="s">
        <v>29</v>
      </c>
      <c r="C8" s="14"/>
      <c r="D8" s="14"/>
      <c r="E8" s="14"/>
    </row>
    <row r="9" spans="1:7" ht="43.5" customHeight="1">
      <c r="A9" s="1" t="s">
        <v>30</v>
      </c>
      <c r="B9" s="48" t="s">
        <v>31</v>
      </c>
      <c r="C9" s="48"/>
      <c r="D9" s="48"/>
      <c r="E9" s="14"/>
    </row>
    <row r="10" spans="1:7">
      <c r="A10" s="3" t="s">
        <v>21</v>
      </c>
    </row>
    <row r="11" spans="1:7">
      <c r="A11" s="3" t="s">
        <v>1</v>
      </c>
    </row>
    <row r="12" spans="1:7" s="6" customFormat="1" ht="16.5" customHeight="1">
      <c r="A12" s="45"/>
      <c r="B12" s="46"/>
      <c r="C12" s="46"/>
      <c r="D12" s="46"/>
    </row>
    <row r="13" spans="1:7" s="6" customFormat="1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 s="6" customFormat="1">
      <c r="A14" s="23">
        <v>1</v>
      </c>
      <c r="B14" s="23">
        <v>2</v>
      </c>
      <c r="C14" s="23">
        <v>3</v>
      </c>
      <c r="D14" s="23">
        <v>4</v>
      </c>
    </row>
    <row r="15" spans="1:7" s="9" customFormat="1" ht="15.75" customHeight="1">
      <c r="A15" s="23" t="s">
        <v>3</v>
      </c>
      <c r="B15" s="23" t="s">
        <v>4</v>
      </c>
      <c r="C15" s="27">
        <f>C16+C36</f>
        <v>462160.18</v>
      </c>
      <c r="D15" s="27">
        <f>C15</f>
        <v>462160.18</v>
      </c>
      <c r="E15" s="21">
        <f>C15-D15</f>
        <v>0</v>
      </c>
      <c r="F15" s="21">
        <f>C18+C19+C20+C21+C22+C23+C24+C25+C26+C27+C35+C36</f>
        <v>462160.18</v>
      </c>
      <c r="G15" s="21">
        <f>F15-C15</f>
        <v>0</v>
      </c>
    </row>
    <row r="16" spans="1:7" s="8" customFormat="1" ht="36" customHeight="1">
      <c r="A16" s="25" t="s">
        <v>19</v>
      </c>
      <c r="B16" s="23">
        <v>2000</v>
      </c>
      <c r="C16" s="27">
        <f>C17+C34</f>
        <v>462160.18</v>
      </c>
      <c r="D16" s="27">
        <f t="shared" ref="D16:D38" si="0">C16</f>
        <v>462160.18</v>
      </c>
      <c r="E16" s="21">
        <f t="shared" ref="E16:E38" si="1">C16-D16</f>
        <v>0</v>
      </c>
    </row>
    <row r="17" spans="1:5" s="10" customFormat="1" ht="15.75" customHeight="1">
      <c r="A17" s="22" t="s">
        <v>5</v>
      </c>
      <c r="B17" s="23">
        <v>2200</v>
      </c>
      <c r="C17" s="27">
        <f>C18+C20+C21+C22+C23+C24+C26+C27+C25+C19</f>
        <v>462160.18</v>
      </c>
      <c r="D17" s="27">
        <f t="shared" si="0"/>
        <v>462160.18</v>
      </c>
      <c r="E17" s="21">
        <f t="shared" si="1"/>
        <v>0</v>
      </c>
    </row>
    <row r="18" spans="1:5" s="11" customFormat="1" ht="15.75" customHeigh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 ht="15.75" customHeigh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 ht="15.75" customHeigh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 ht="15.75" customHeigh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 ht="15.75" customHeight="1">
      <c r="A22" s="22" t="s">
        <v>7</v>
      </c>
      <c r="B22" s="23">
        <v>2240</v>
      </c>
      <c r="C22" s="27">
        <v>3094.08</v>
      </c>
      <c r="D22" s="27">
        <f t="shared" si="0"/>
        <v>3094.08</v>
      </c>
      <c r="E22" s="21">
        <f t="shared" si="1"/>
        <v>0</v>
      </c>
    </row>
    <row r="23" spans="1:5" s="20" customFormat="1" ht="15.75" customHeight="1">
      <c r="A23" s="22" t="s">
        <v>34</v>
      </c>
      <c r="B23" s="23">
        <v>2240</v>
      </c>
      <c r="C23" s="42"/>
      <c r="D23" s="42">
        <f t="shared" si="0"/>
        <v>0</v>
      </c>
      <c r="E23" s="21">
        <f t="shared" si="1"/>
        <v>0</v>
      </c>
    </row>
    <row r="24" spans="1:5" s="20" customFormat="1" ht="15.75" customHeight="1">
      <c r="A24" s="22" t="s">
        <v>20</v>
      </c>
      <c r="B24" s="23">
        <v>2240</v>
      </c>
      <c r="C24" s="42"/>
      <c r="D24" s="42">
        <f t="shared" si="0"/>
        <v>0</v>
      </c>
      <c r="E24" s="21">
        <f t="shared" si="1"/>
        <v>0</v>
      </c>
    </row>
    <row r="25" spans="1:5" s="20" customFormat="1" ht="29.25" customHeight="1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 s="20" customFormat="1" ht="15.75" customHeight="1">
      <c r="A26" s="22" t="s">
        <v>35</v>
      </c>
      <c r="B26" s="23">
        <v>2240</v>
      </c>
      <c r="C26" s="42">
        <v>5340</v>
      </c>
      <c r="D26" s="42">
        <f t="shared" si="0"/>
        <v>5340</v>
      </c>
      <c r="E26" s="21">
        <f t="shared" si="1"/>
        <v>0</v>
      </c>
    </row>
    <row r="27" spans="1:5" s="11" customFormat="1" ht="15.75" customHeight="1">
      <c r="A27" s="22" t="s">
        <v>16</v>
      </c>
      <c r="B27" s="23">
        <v>2270</v>
      </c>
      <c r="C27" s="27">
        <f>C28+C29+C30+C32+C33</f>
        <v>453726.1</v>
      </c>
      <c r="D27" s="27">
        <f t="shared" si="0"/>
        <v>453726.1</v>
      </c>
      <c r="E27" s="21">
        <f t="shared" si="1"/>
        <v>0</v>
      </c>
    </row>
    <row r="28" spans="1:5" s="6" customFormat="1" ht="15.75" customHeight="1">
      <c r="A28" s="24" t="s">
        <v>9</v>
      </c>
      <c r="B28" s="25">
        <v>2271</v>
      </c>
      <c r="C28" s="26">
        <v>189220.14</v>
      </c>
      <c r="D28" s="26">
        <f t="shared" si="0"/>
        <v>189220.14</v>
      </c>
      <c r="E28" s="21">
        <f t="shared" si="1"/>
        <v>0</v>
      </c>
    </row>
    <row r="29" spans="1:5" s="6" customFormat="1" ht="15.75" customHeight="1">
      <c r="A29" s="24" t="s">
        <v>10</v>
      </c>
      <c r="B29" s="25">
        <v>2272</v>
      </c>
      <c r="C29" s="26">
        <v>5616.86</v>
      </c>
      <c r="D29" s="26">
        <f t="shared" si="0"/>
        <v>5616.86</v>
      </c>
      <c r="E29" s="21">
        <f t="shared" si="1"/>
        <v>0</v>
      </c>
    </row>
    <row r="30" spans="1:5" s="6" customFormat="1" ht="15.75" customHeight="1">
      <c r="A30" s="24" t="s">
        <v>11</v>
      </c>
      <c r="B30" s="25">
        <v>2273</v>
      </c>
      <c r="C30" s="26">
        <v>41741.259999999995</v>
      </c>
      <c r="D30" s="26">
        <f t="shared" si="0"/>
        <v>41741.259999999995</v>
      </c>
      <c r="E30" s="21">
        <f t="shared" si="1"/>
        <v>0</v>
      </c>
    </row>
    <row r="31" spans="1:5" s="6" customFormat="1" ht="15.75" hidden="1" customHeight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 s="6" customFormat="1" ht="15.75" customHeight="1">
      <c r="A32" s="24" t="s">
        <v>8</v>
      </c>
      <c r="B32" s="25">
        <v>2275</v>
      </c>
      <c r="C32" s="26">
        <v>795.74</v>
      </c>
      <c r="D32" s="26">
        <f t="shared" si="0"/>
        <v>795.74</v>
      </c>
      <c r="E32" s="21">
        <f t="shared" si="1"/>
        <v>0</v>
      </c>
    </row>
    <row r="33" spans="1:5" s="43" customFormat="1" ht="15.75" customHeight="1">
      <c r="A33" s="24" t="s">
        <v>65</v>
      </c>
      <c r="B33" s="25">
        <v>2276</v>
      </c>
      <c r="C33" s="26">
        <v>216352.1</v>
      </c>
      <c r="D33" s="26">
        <f t="shared" si="0"/>
        <v>216352.1</v>
      </c>
      <c r="E33" s="21">
        <f t="shared" si="1"/>
        <v>0</v>
      </c>
    </row>
    <row r="34" spans="1:5" s="10" customFormat="1" ht="15.75" customHeigh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 s="6" customFormat="1" ht="15.75" customHeight="1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 ht="15.75" customHeight="1">
      <c r="A36" s="23" t="s">
        <v>15</v>
      </c>
      <c r="B36" s="23">
        <v>3000</v>
      </c>
      <c r="C36" s="26">
        <v>0</v>
      </c>
      <c r="D36" s="26">
        <f t="shared" si="0"/>
        <v>0</v>
      </c>
      <c r="E36" s="21">
        <f t="shared" si="1"/>
        <v>0</v>
      </c>
    </row>
    <row r="37" spans="1:5" s="6" customFormat="1" ht="15.75" customHeight="1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 s="6" customFormat="1" ht="15.75" customHeight="1" thickBot="1">
      <c r="A38" s="5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s="6" customFormat="1" ht="15" customHeight="1">
      <c r="A39" s="4"/>
    </row>
    <row r="40" spans="1:5" s="6" customFormat="1" ht="35.450000000000003" customHeight="1">
      <c r="C40" s="19"/>
    </row>
    <row r="41" spans="1:5" s="6" customFormat="1" ht="15.75" customHeight="1"/>
    <row r="42" spans="1:5" s="6" customFormat="1" ht="15.75" customHeight="1"/>
    <row r="43" spans="1:5" s="6" customFormat="1" ht="36" customHeight="1"/>
    <row r="44" spans="1:5" s="6" customFormat="1" ht="15.75" customHeight="1"/>
    <row r="45" spans="1:5" s="6" customFormat="1" ht="15.75" customHeight="1"/>
    <row r="46" spans="1:5" s="7" customFormat="1" ht="15.75" customHeight="1"/>
    <row r="47" spans="1:5" s="7" customFormat="1" ht="15.75" customHeight="1"/>
    <row r="48" spans="1:5" s="7" customFormat="1" ht="15.75" customHeight="1"/>
    <row r="49" s="6" customFormat="1" ht="15.75" customHeight="1"/>
    <row r="50" s="6" customFormat="1" ht="15.75" customHeight="1"/>
    <row r="51" s="6" customFormat="1" ht="15.75" customHeight="1"/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  <row r="67" s="6" customFormat="1" ht="15.75" customHeight="1"/>
    <row r="68" s="6" customFormat="1" ht="15.75" customHeight="1"/>
    <row r="69" s="6" customFormat="1" ht="15.75" customHeight="1"/>
    <row r="70" s="6" customFormat="1" ht="15.75" customHeight="1"/>
    <row r="71" s="6" customFormat="1" ht="15.75" customHeight="1"/>
    <row r="72" s="6" customFormat="1" ht="15.75" customHeight="1"/>
    <row r="73" s="6" customFormat="1" ht="15.75" customHeight="1"/>
    <row r="74" s="6" customFormat="1" ht="15.75" customHeight="1"/>
    <row r="75" s="6" customFormat="1" ht="25.5" customHeight="1"/>
    <row r="76" s="6" customFormat="1" ht="15.75" customHeight="1"/>
    <row r="77" s="6" customFormat="1" ht="15.75" customHeight="1"/>
    <row r="78" s="6" customFormat="1" ht="42.6" customHeight="1"/>
    <row r="79" s="6" customFormat="1" ht="15.75" customHeight="1"/>
    <row r="80" s="6" customFormat="1" ht="15.75" customHeight="1"/>
    <row r="81" s="6" customFormat="1" ht="36" customHeight="1"/>
    <row r="82" s="6" customFormat="1" ht="15.75" customHeight="1"/>
    <row r="83" s="6" customFormat="1" ht="15.75" customHeight="1"/>
    <row r="84" s="7" customFormat="1" ht="15.75" customHeight="1"/>
    <row r="85" s="7" customFormat="1" ht="15.75" customHeight="1"/>
    <row r="86" s="7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25.5" customHeight="1"/>
    <row r="114" s="6" customFormat="1" ht="15.75" customHeight="1"/>
    <row r="115" s="6" customFormat="1" ht="15.75" customHeight="1"/>
    <row r="116" s="6" customFormat="1" ht="39" customHeight="1"/>
    <row r="117" s="6" customFormat="1" ht="15.75" customHeight="1"/>
    <row r="118" s="6" customFormat="1" ht="15.75" customHeight="1"/>
    <row r="119" s="6" customFormat="1" ht="36" customHeight="1"/>
    <row r="120" s="6" customFormat="1" ht="15.75" customHeight="1"/>
    <row r="121" s="6" customFormat="1" ht="15.75" customHeight="1"/>
    <row r="122" s="7" customFormat="1" ht="15.75" customHeight="1"/>
    <row r="123" s="7" customFormat="1" ht="15.75" customHeight="1"/>
    <row r="124" s="7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6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6" customFormat="1" ht="15.75" customHeight="1"/>
    <row r="145" s="6" customFormat="1" ht="15.75" customHeight="1"/>
    <row r="146" s="6" customFormat="1" ht="15.75" customHeight="1"/>
    <row r="147" s="6" customFormat="1" ht="15.75" customHeight="1"/>
    <row r="148" s="6" customFormat="1" ht="15.75" customHeight="1"/>
    <row r="149" s="6" customFormat="1" ht="15.75" customHeight="1"/>
    <row r="150" s="6" customFormat="1" ht="15.75" customHeight="1"/>
    <row r="151" s="6" customFormat="1" ht="25.5" customHeight="1"/>
    <row r="152" s="6" customFormat="1" ht="15.75" customHeight="1"/>
    <row r="153" s="6" customFormat="1" ht="15.75" customHeight="1"/>
    <row r="154" s="6" customFormat="1" ht="43.15" customHeight="1"/>
    <row r="155" s="6" customFormat="1" ht="20.25" customHeight="1"/>
    <row r="156" s="6" customFormat="1" ht="15.75" customHeight="1"/>
    <row r="157" s="6" customFormat="1" ht="36" customHeight="1"/>
    <row r="158" s="6" customFormat="1" ht="15.75" customHeight="1"/>
    <row r="159" s="6" customFormat="1" ht="15.75" customHeight="1"/>
    <row r="160" s="7" customFormat="1" ht="15.75" customHeight="1"/>
    <row r="161" s="7" customFormat="1" ht="15.75" customHeight="1"/>
    <row r="162" s="7" customFormat="1" ht="15.75" customHeight="1"/>
    <row r="163" s="6" customFormat="1" ht="15.75" customHeight="1"/>
    <row r="164" s="6" customFormat="1" ht="15.75" customHeight="1"/>
    <row r="165" s="6" customFormat="1" ht="15.75" customHeight="1"/>
    <row r="166" s="6" customFormat="1" ht="15.75" customHeight="1"/>
    <row r="167" s="6" customFormat="1" ht="15.75" customHeight="1"/>
    <row r="168" s="6" customFormat="1" ht="15.75" customHeight="1"/>
    <row r="169" s="6" customFormat="1" ht="15.75" customHeight="1"/>
    <row r="170" s="6" customFormat="1" ht="15.75" customHeight="1"/>
    <row r="171" s="6" customFormat="1" ht="15.75" customHeight="1"/>
    <row r="172" s="6" customFormat="1" ht="15.75" customHeight="1"/>
    <row r="173" s="6" customFormat="1" ht="15.75" customHeight="1"/>
    <row r="174" s="6" customFormat="1" ht="15.75" customHeight="1"/>
    <row r="175" s="6" customFormat="1" ht="15.75" customHeight="1"/>
    <row r="176" s="6" customFormat="1" ht="15.75" customHeight="1"/>
    <row r="177" s="6" customFormat="1" ht="15.75" customHeight="1"/>
    <row r="178" s="6" customFormat="1" ht="15.75" customHeight="1"/>
    <row r="179" s="6" customFormat="1" ht="15.75" customHeight="1"/>
    <row r="180" s="6" customFormat="1" ht="15.75" customHeight="1"/>
    <row r="181" s="6" customFormat="1" ht="15.75" customHeight="1"/>
    <row r="182" s="6" customFormat="1" ht="15.75" customHeight="1"/>
    <row r="183" s="6" customFormat="1" ht="15.75" customHeight="1"/>
    <row r="184" s="6" customFormat="1" ht="15.75" customHeight="1"/>
    <row r="185" s="6" customFormat="1" ht="15.75" customHeight="1"/>
    <row r="186" s="6" customFormat="1" ht="15.75" customHeight="1"/>
    <row r="187" s="6" customFormat="1" ht="15.75" customHeight="1"/>
    <row r="188" s="6" customFormat="1" ht="15.75" customHeight="1"/>
    <row r="189" s="6" customFormat="1" ht="25.5" customHeight="1"/>
    <row r="190" s="6" customFormat="1" ht="15.75" customHeight="1"/>
    <row r="191" s="6" customFormat="1" ht="16.149999999999999" customHeight="1"/>
    <row r="192" s="6" customFormat="1" ht="48" customHeight="1"/>
    <row r="193" s="6" customFormat="1" ht="15.75" customHeight="1"/>
    <row r="194" s="6" customFormat="1" ht="15.75" customHeight="1"/>
    <row r="195" s="6" customFormat="1" ht="36" customHeight="1"/>
    <row r="196" s="6" customFormat="1" ht="15.75" customHeight="1"/>
    <row r="197" s="6" customFormat="1" ht="15.75" customHeight="1"/>
    <row r="198" s="7" customFormat="1" ht="15.75" customHeight="1"/>
    <row r="199" s="7" customFormat="1" ht="15.75" customHeight="1"/>
    <row r="200" s="7" customFormat="1" ht="15.75" customHeight="1"/>
    <row r="201" s="6" customFormat="1" ht="15.75" customHeight="1"/>
    <row r="202" s="6" customFormat="1" ht="15.75" customHeight="1"/>
    <row r="203" s="6" customFormat="1" ht="15.75" customHeight="1"/>
    <row r="204" s="6" customFormat="1" ht="15.75" customHeight="1"/>
    <row r="205" s="6" customFormat="1" ht="15.75" customHeight="1"/>
    <row r="206" s="6" customFormat="1" ht="15.75" customHeight="1"/>
    <row r="207" s="6" customFormat="1" ht="15.75" customHeight="1"/>
    <row r="208" s="6" customFormat="1" ht="15.75" customHeight="1"/>
    <row r="209" s="6" customFormat="1" ht="15.75" customHeight="1"/>
    <row r="210" s="6" customFormat="1" ht="15.75" customHeight="1"/>
    <row r="211" s="6" customFormat="1" ht="15.75" customHeight="1"/>
    <row r="212" s="6" customFormat="1" ht="15.75" customHeight="1"/>
    <row r="213" s="6" customFormat="1" ht="15.75" customHeight="1"/>
    <row r="214" s="6" customFormat="1" ht="15.75" customHeight="1"/>
    <row r="215" s="6" customFormat="1" ht="15.75" customHeight="1"/>
    <row r="216" s="6" customFormat="1" ht="15.75" customHeight="1"/>
    <row r="217" s="6" customFormat="1" ht="15.75" customHeight="1"/>
    <row r="218" s="6" customFormat="1" ht="15.75" customHeight="1"/>
    <row r="219" s="6" customFormat="1" ht="15.75" customHeight="1"/>
    <row r="220" s="6" customFormat="1" ht="15.75" customHeight="1"/>
    <row r="221" s="6" customFormat="1" ht="15.75" customHeight="1"/>
    <row r="222" s="6" customFormat="1" ht="15.75" customHeight="1"/>
    <row r="223" s="6" customFormat="1" ht="15.75" customHeight="1"/>
    <row r="224" s="6" customFormat="1" ht="15.75" customHeight="1"/>
    <row r="225" s="6" customFormat="1" ht="15.75" customHeight="1"/>
    <row r="226" s="6" customFormat="1" ht="15.75" customHeight="1"/>
    <row r="227" s="6" customFormat="1" ht="25.5" customHeight="1"/>
    <row r="228" s="6" customFormat="1" ht="15.75" customHeight="1"/>
    <row r="229" s="6" customFormat="1" ht="15.75" customHeight="1"/>
    <row r="230" s="6" customFormat="1" ht="50.45" customHeight="1"/>
    <row r="231" s="6" customFormat="1" ht="15.75" customHeight="1"/>
    <row r="232" s="6" customFormat="1" ht="15.75" customHeight="1"/>
    <row r="233" s="6" customFormat="1" ht="36" customHeight="1"/>
    <row r="234" s="6" customFormat="1" ht="15.75" customHeight="1"/>
    <row r="235" s="6" customFormat="1" ht="15.75" customHeight="1"/>
    <row r="236" s="7" customFormat="1" ht="15.75" customHeight="1"/>
    <row r="237" s="7" customFormat="1" ht="15.75" customHeight="1"/>
    <row r="238" s="7" customFormat="1" ht="15.75" customHeight="1"/>
    <row r="239" s="6" customFormat="1" ht="15.75" customHeight="1"/>
    <row r="240" s="6" customFormat="1" ht="15.75" customHeight="1"/>
    <row r="241" s="6" customFormat="1" ht="15.75" customHeight="1"/>
    <row r="242" s="6" customFormat="1" ht="15.75" customHeight="1"/>
    <row r="243" s="6" customFormat="1" ht="15.75" customHeight="1"/>
    <row r="244" s="6" customFormat="1" ht="15.75" customHeight="1"/>
    <row r="245" s="6" customFormat="1" ht="15.75" customHeight="1"/>
    <row r="246" s="6" customFormat="1" ht="15.75" customHeight="1"/>
    <row r="247" s="6" customFormat="1" ht="15.75" customHeight="1"/>
    <row r="248" s="6" customFormat="1" ht="15.75" customHeight="1"/>
    <row r="249" s="6" customFormat="1" ht="15.75" customHeight="1"/>
    <row r="250" s="6" customFormat="1" ht="15.75" customHeight="1"/>
    <row r="251" s="6" customFormat="1" ht="15.75" customHeight="1"/>
    <row r="252" s="6" customFormat="1" ht="15.75" customHeight="1"/>
    <row r="253" s="6" customFormat="1" ht="15.75" customHeight="1"/>
    <row r="254" s="6" customFormat="1" ht="15.75" customHeight="1"/>
    <row r="255" s="6" customFormat="1" ht="15.75" customHeight="1"/>
    <row r="256" s="6" customFormat="1" ht="15.75" customHeight="1"/>
    <row r="257" s="6" customFormat="1" ht="15.75" customHeight="1"/>
    <row r="258" s="6" customFormat="1" ht="15.75" customHeight="1"/>
    <row r="259" s="6" customFormat="1" ht="15.75" customHeight="1"/>
    <row r="260" s="6" customFormat="1" ht="15.75" customHeight="1"/>
    <row r="261" s="6" customFormat="1" ht="15.75" customHeight="1"/>
    <row r="262" s="6" customFormat="1" ht="15.75" customHeight="1"/>
    <row r="263" s="6" customFormat="1" ht="15.75" customHeight="1"/>
    <row r="264" s="6" customFormat="1" ht="15.75" customHeight="1"/>
    <row r="265" s="6" customFormat="1" ht="25.5" customHeight="1"/>
    <row r="266" s="6" customFormat="1" ht="15.75" customHeight="1"/>
    <row r="267" s="6" customFormat="1" ht="15.75" customHeight="1"/>
    <row r="268" s="6" customFormat="1" ht="44.45" customHeight="1"/>
    <row r="269" s="6" customFormat="1" ht="15.75" customHeight="1"/>
    <row r="270" s="6" customFormat="1" ht="15.75" customHeight="1"/>
    <row r="271" s="6" customFormat="1" ht="36" customHeight="1"/>
    <row r="272" s="6" customFormat="1" ht="15.75" customHeight="1"/>
    <row r="273" s="6" customFormat="1" ht="15.75" customHeight="1"/>
    <row r="274" s="7" customFormat="1" ht="15.75" customHeight="1"/>
    <row r="275" s="7" customFormat="1" ht="15.75" customHeight="1"/>
    <row r="276" s="7" customFormat="1" ht="15.75" customHeight="1"/>
    <row r="277" s="6" customFormat="1" ht="15.75" customHeight="1"/>
    <row r="278" s="6" customFormat="1" ht="15.75" customHeight="1"/>
    <row r="279" s="6" customFormat="1" ht="15.75" customHeight="1"/>
    <row r="280" s="6" customFormat="1" ht="15.75" customHeight="1"/>
    <row r="281" s="6" customFormat="1" ht="15.75" customHeight="1"/>
    <row r="282" s="6" customFormat="1" ht="15.75" customHeight="1"/>
    <row r="283" s="6" customFormat="1" ht="15.75" customHeight="1"/>
    <row r="284" s="6" customFormat="1" ht="15.75" customHeight="1"/>
    <row r="285" s="6" customFormat="1" ht="15.75" customHeight="1"/>
    <row r="286" s="6" customFormat="1" ht="15.75" customHeight="1"/>
    <row r="287" s="6" customFormat="1" ht="15.75" customHeight="1"/>
    <row r="288" s="6" customFormat="1" ht="15.75" customHeight="1"/>
    <row r="289" s="6" customFormat="1" ht="15.75" customHeight="1"/>
    <row r="290" s="6" customFormat="1" ht="15.75" customHeight="1"/>
    <row r="291" s="6" customFormat="1" ht="15.75" customHeight="1"/>
    <row r="292" s="6" customFormat="1" ht="15.75" customHeight="1"/>
    <row r="293" s="6" customFormat="1" ht="15.75" customHeight="1"/>
    <row r="294" s="6" customFormat="1" ht="15.75" customHeight="1"/>
    <row r="295" s="6" customFormat="1" ht="15.75" customHeight="1"/>
    <row r="296" s="6" customFormat="1" ht="15.75" customHeight="1"/>
    <row r="297" s="6" customFormat="1" ht="15.75" customHeight="1"/>
    <row r="298" s="6" customFormat="1" ht="15.75" customHeight="1"/>
    <row r="299" s="6" customFormat="1" ht="15.75" customHeight="1"/>
    <row r="300" s="6" customFormat="1" ht="15.75" customHeight="1"/>
    <row r="301" s="6" customFormat="1" ht="15.75" customHeight="1"/>
    <row r="302" s="6" customFormat="1" ht="15.75" customHeight="1"/>
    <row r="303" s="6" customFormat="1" ht="25.5" customHeight="1"/>
    <row r="304" s="6" customFormat="1" ht="15.75" customHeight="1"/>
    <row r="305" s="6" customFormat="1" ht="15.75" customHeight="1"/>
    <row r="306" s="6" customFormat="1" ht="46.9" customHeight="1"/>
    <row r="307" s="6" customFormat="1" ht="15.75" customHeight="1"/>
    <row r="308" s="6" customFormat="1" ht="15.75" customHeight="1"/>
    <row r="309" s="6" customFormat="1" ht="36" customHeight="1"/>
    <row r="310" s="6" customFormat="1" ht="15.75" customHeight="1"/>
    <row r="311" s="6" customFormat="1" ht="15.75" customHeight="1"/>
    <row r="312" s="7" customFormat="1" ht="15.75" customHeight="1"/>
    <row r="313" s="7" customFormat="1" ht="15.75" customHeight="1"/>
    <row r="314" s="7" customFormat="1" ht="15.75" customHeight="1"/>
    <row r="315" s="6" customFormat="1" ht="15.75" customHeight="1"/>
    <row r="316" s="6" customFormat="1" ht="15.75" customHeight="1"/>
    <row r="317" s="6" customFormat="1" ht="15.75" customHeight="1"/>
    <row r="318" s="6" customFormat="1" ht="15.75" customHeight="1"/>
    <row r="319" s="6" customFormat="1" ht="15.75" customHeight="1"/>
    <row r="320" s="6" customFormat="1" ht="15.75" customHeight="1"/>
    <row r="321" s="6" customFormat="1" ht="15.75" customHeight="1"/>
    <row r="322" s="6" customFormat="1" ht="15.75" customHeight="1"/>
    <row r="323" s="6" customFormat="1" ht="15.75" customHeight="1"/>
    <row r="324" s="6" customFormat="1" ht="15.75" customHeight="1"/>
    <row r="325" s="6" customFormat="1" ht="15.75" customHeight="1"/>
    <row r="326" s="6" customFormat="1" ht="15.75" customHeight="1"/>
    <row r="327" s="6" customFormat="1" ht="15.75" customHeight="1"/>
    <row r="328" s="6" customFormat="1" ht="15.75" customHeight="1"/>
    <row r="329" s="6" customFormat="1" ht="15.75" customHeight="1"/>
    <row r="330" s="6" customFormat="1" ht="15.75" customHeight="1"/>
    <row r="331" s="6" customFormat="1" ht="15.75" customHeight="1"/>
    <row r="332" s="6" customFormat="1" ht="15.75" customHeight="1"/>
    <row r="333" s="6" customFormat="1" ht="15.75" customHeight="1"/>
    <row r="334" s="6" customFormat="1" ht="15.75" customHeight="1"/>
    <row r="335" s="6" customFormat="1" ht="15.75" customHeight="1"/>
    <row r="336" s="6" customFormat="1" ht="15.75" customHeight="1"/>
    <row r="337" s="6" customFormat="1" ht="15.75" customHeight="1"/>
    <row r="338" s="6" customFormat="1" ht="15.75" customHeight="1"/>
    <row r="339" s="6" customFormat="1" ht="15.75" customHeight="1"/>
    <row r="340" s="6" customFormat="1" ht="15.75" customHeight="1"/>
    <row r="341" s="6" customFormat="1" ht="25.5" customHeight="1"/>
    <row r="342" s="6" customFormat="1" ht="15.75" customHeight="1"/>
    <row r="343" s="6" customFormat="1" ht="15.75" customHeight="1"/>
    <row r="344" s="6" customFormat="1" ht="51" customHeight="1"/>
    <row r="345" s="6" customFormat="1" ht="15.75" customHeight="1"/>
    <row r="346" s="6" customFormat="1" ht="15.75" customHeight="1"/>
    <row r="347" s="6" customFormat="1" ht="36" customHeight="1"/>
    <row r="348" s="6" customFormat="1" ht="15.75" customHeight="1"/>
    <row r="349" s="6" customFormat="1" ht="15.75" customHeight="1"/>
    <row r="350" s="7" customFormat="1" ht="15.75" customHeight="1"/>
    <row r="351" s="7" customFormat="1" ht="15.75" customHeight="1"/>
    <row r="352" s="7" customFormat="1" ht="15.75" customHeight="1"/>
    <row r="353" s="6" customFormat="1" ht="15.75" customHeight="1"/>
    <row r="354" s="6" customFormat="1" ht="15.75" customHeight="1"/>
    <row r="355" s="6" customFormat="1" ht="15.75" customHeight="1"/>
    <row r="356" s="6" customFormat="1" ht="15.75" customHeight="1"/>
    <row r="357" s="6" customFormat="1" ht="15.75" customHeight="1"/>
    <row r="358" s="6" customFormat="1" ht="15.75" customHeight="1"/>
    <row r="359" s="6" customFormat="1" ht="15.75" customHeight="1"/>
    <row r="360" s="6" customFormat="1" ht="15.75" customHeight="1"/>
    <row r="361" s="6" customFormat="1" ht="15.75" customHeight="1"/>
    <row r="362" s="6" customFormat="1" ht="15.75" customHeight="1"/>
    <row r="363" s="6" customFormat="1" ht="15.75" customHeight="1"/>
    <row r="364" s="6" customFormat="1" ht="15.75" customHeight="1"/>
    <row r="365" s="6" customFormat="1" ht="15.75" customHeight="1"/>
    <row r="366" s="6" customFormat="1" ht="15.75" customHeight="1"/>
    <row r="367" s="6" customFormat="1" ht="15.75" customHeight="1"/>
    <row r="368" s="6" customFormat="1" ht="15.75" customHeight="1"/>
    <row r="369" s="6" customFormat="1" ht="15.75" customHeight="1"/>
    <row r="370" s="6" customFormat="1" ht="15.75" customHeight="1"/>
    <row r="371" s="6" customFormat="1" ht="15.75" customHeight="1"/>
    <row r="372" s="6" customFormat="1" ht="15.75" customHeight="1"/>
    <row r="373" s="6" customFormat="1" ht="15.75" customHeight="1"/>
    <row r="374" s="6" customFormat="1" ht="15.75" customHeight="1"/>
    <row r="375" s="6" customFormat="1" ht="15.75" customHeight="1"/>
    <row r="376" s="6" customFormat="1" ht="15.75" customHeight="1"/>
    <row r="377" s="6" customFormat="1" ht="15.75" customHeight="1"/>
    <row r="378" s="6" customFormat="1" ht="15.75" customHeight="1"/>
    <row r="379" s="6" customFormat="1" ht="25.5" customHeight="1"/>
    <row r="380" s="6" customFormat="1" ht="15.75" customHeight="1"/>
    <row r="381" s="6" customFormat="1" ht="15.75" customHeight="1"/>
    <row r="382" s="6" customFormat="1" ht="51" customHeight="1"/>
    <row r="383" s="6" customFormat="1" ht="15.75" customHeight="1"/>
    <row r="384" s="6" customFormat="1" ht="15.75" customHeight="1"/>
    <row r="385" s="6" customFormat="1" ht="36" customHeight="1"/>
    <row r="386" s="6" customFormat="1" ht="15.75" customHeight="1"/>
    <row r="387" s="6" customFormat="1" ht="15.75" customHeight="1"/>
    <row r="388" s="7" customFormat="1" ht="15.75" customHeight="1"/>
    <row r="389" s="7" customFormat="1" ht="15.75" customHeight="1"/>
    <row r="390" s="7" customFormat="1" ht="15.75" customHeight="1"/>
    <row r="391" s="6" customFormat="1" ht="15.75" customHeight="1"/>
    <row r="392" s="6" customFormat="1" ht="15.75" customHeight="1"/>
    <row r="393" s="6" customFormat="1" ht="15.75" customHeight="1"/>
    <row r="394" s="6" customFormat="1" ht="15.75" customHeight="1"/>
    <row r="395" s="6" customFormat="1" ht="15.75" customHeight="1"/>
    <row r="396" s="6" customFormat="1" ht="15.75" customHeight="1"/>
    <row r="397" s="6" customFormat="1" ht="15.75" customHeight="1"/>
    <row r="398" s="6" customFormat="1" ht="15.75" customHeight="1"/>
    <row r="399" s="6" customFormat="1" ht="15.75" customHeight="1"/>
    <row r="400" s="6" customFormat="1" ht="15.75" customHeight="1"/>
    <row r="401" s="6" customFormat="1" ht="15.75" customHeight="1"/>
    <row r="402" s="6" customFormat="1" ht="15.75" customHeight="1"/>
    <row r="403" s="6" customFormat="1" ht="15.75" customHeight="1"/>
    <row r="404" s="6" customFormat="1" ht="15.75" customHeight="1"/>
    <row r="405" s="6" customFormat="1" ht="15.75" customHeight="1"/>
    <row r="406" s="6" customFormat="1" ht="15.75" customHeight="1"/>
    <row r="407" s="6" customFormat="1" ht="15.75" customHeight="1"/>
    <row r="408" s="6" customFormat="1" ht="15.75" customHeight="1"/>
    <row r="409" s="6" customFormat="1" ht="15.75" customHeight="1"/>
    <row r="410" s="6" customFormat="1" ht="15.75" customHeight="1"/>
    <row r="411" s="6" customFormat="1" ht="15.75" customHeight="1"/>
    <row r="412" s="6" customFormat="1" ht="15.75" customHeight="1"/>
    <row r="413" s="6" customFormat="1" ht="15.75" customHeight="1"/>
    <row r="414" s="6" customFormat="1" ht="15.75" customHeight="1"/>
    <row r="415" s="6" customFormat="1" ht="15.75" customHeight="1"/>
    <row r="416" s="6" customFormat="1" ht="15.75" customHeight="1"/>
    <row r="417" s="6" customFormat="1" ht="25.5" customHeight="1"/>
    <row r="418" s="6" customFormat="1" ht="15.75" customHeight="1"/>
    <row r="419" s="6" customFormat="1" ht="15.75" customHeight="1"/>
    <row r="420" s="6" customFormat="1" ht="61.15" customHeight="1"/>
    <row r="421" s="6" customFormat="1" ht="15.75" customHeight="1"/>
    <row r="422" s="6" customFormat="1" ht="15.75" customHeight="1"/>
    <row r="423" s="6" customFormat="1" ht="36" customHeight="1"/>
    <row r="424" s="6" customFormat="1" ht="15.75" customHeight="1"/>
    <row r="425" s="6" customFormat="1" ht="15.75" customHeight="1"/>
    <row r="426" s="7" customFormat="1" ht="15.75" customHeight="1"/>
    <row r="427" s="7" customFormat="1" ht="15.75" customHeight="1"/>
    <row r="428" s="7" customFormat="1" ht="15.75" customHeight="1"/>
    <row r="429" s="6" customFormat="1" ht="15.75" customHeight="1"/>
    <row r="430" s="6" customFormat="1" ht="15.75" customHeight="1"/>
    <row r="431" s="6" customFormat="1" ht="15.75" customHeight="1"/>
    <row r="432" s="6" customFormat="1" ht="15.75" customHeight="1"/>
    <row r="433" s="6" customFormat="1" ht="15.75" customHeight="1"/>
    <row r="434" s="6" customFormat="1" ht="15.75" customHeight="1"/>
    <row r="435" s="6" customFormat="1" ht="15.75" customHeight="1"/>
    <row r="436" s="6" customFormat="1" ht="15.75" customHeight="1"/>
    <row r="437" s="6" customFormat="1" ht="15.75" customHeight="1"/>
    <row r="438" s="6" customFormat="1" ht="15.75" customHeight="1"/>
    <row r="439" s="6" customFormat="1" ht="15.75" customHeight="1"/>
    <row r="440" s="6" customFormat="1" ht="15.75" customHeight="1"/>
    <row r="441" s="6" customFormat="1" ht="15.75" customHeight="1"/>
    <row r="442" s="6" customFormat="1" ht="15.75" customHeight="1"/>
    <row r="443" s="6" customFormat="1" ht="15.75" customHeight="1"/>
    <row r="444" s="6" customFormat="1" ht="15.75" customHeight="1"/>
    <row r="445" s="6" customFormat="1" ht="15.75" customHeight="1"/>
    <row r="446" s="6" customFormat="1" ht="15.75" customHeight="1"/>
    <row r="447" s="6" customFormat="1" ht="15.75" customHeight="1"/>
    <row r="448" s="6" customFormat="1" ht="15.75" customHeight="1"/>
    <row r="449" s="6" customFormat="1" ht="15.75" customHeight="1"/>
    <row r="450" s="6" customFormat="1" ht="15.75" customHeight="1"/>
    <row r="451" s="6" customFormat="1" ht="15.75" customHeight="1"/>
    <row r="452" s="6" customFormat="1" ht="15.75" customHeight="1"/>
    <row r="453" s="6" customFormat="1" ht="15.75" customHeight="1"/>
    <row r="454" s="6" customFormat="1" ht="15.75" customHeight="1"/>
    <row r="455" s="6" customFormat="1" ht="25.5" customHeight="1"/>
    <row r="456" s="6" customFormat="1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</sheetData>
  <mergeCells count="6">
    <mergeCell ref="B5:D5"/>
    <mergeCell ref="A12:D12"/>
    <mergeCell ref="A1:D1"/>
    <mergeCell ref="A3:D3"/>
    <mergeCell ref="A2:D2"/>
    <mergeCell ref="B9:D9"/>
  </mergeCells>
  <pageMargins left="0.70866141732283472" right="0.70866141732283472" top="0.55118110236220474" bottom="0.35433070866141736" header="0" footer="0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E13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45" customHeight="1">
      <c r="A5" s="16" t="s">
        <v>23</v>
      </c>
      <c r="B5" s="44" t="s">
        <v>45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331633.59999999998</v>
      </c>
      <c r="D15" s="27">
        <f>C15</f>
        <v>331633.59999999998</v>
      </c>
      <c r="E15" s="21">
        <f>C15-D15</f>
        <v>0</v>
      </c>
      <c r="F15" s="21">
        <f>C18+C19+C20+C21+C22+C23+C24+C25+C26+C27+C34+C36</f>
        <v>331633.59999999998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331633.59999999998</v>
      </c>
      <c r="D16" s="27">
        <f t="shared" ref="D16:D38" si="0">C16</f>
        <v>331633.59999999998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331633.59999999998</v>
      </c>
      <c r="D17" s="27">
        <f t="shared" si="0"/>
        <v>331633.59999999998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v>5609.6</v>
      </c>
      <c r="D19" s="37">
        <f t="shared" si="0"/>
        <v>5609.6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31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31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2928.5</v>
      </c>
      <c r="D22" s="27">
        <f t="shared" si="0"/>
        <v>2928.5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33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33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323095.5</v>
      </c>
      <c r="D27" s="27">
        <f t="shared" si="0"/>
        <v>323095.5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241887.52</v>
      </c>
      <c r="D28" s="26">
        <f t="shared" si="0"/>
        <v>241887.52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4032.5099999999998</v>
      </c>
      <c r="D29" s="26">
        <f t="shared" si="0"/>
        <v>4032.5099999999998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76777.600000000006</v>
      </c>
      <c r="D30" s="26">
        <f t="shared" si="0"/>
        <v>76777.600000000006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397.87</v>
      </c>
      <c r="D32" s="32">
        <f t="shared" si="0"/>
        <v>397.87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100" zoomScaleSheetLayoutView="100" workbookViewId="0">
      <selection activeCell="E10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45" customHeight="1">
      <c r="A5" s="16" t="s">
        <v>23</v>
      </c>
      <c r="B5" s="44" t="s">
        <v>46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631913.5</v>
      </c>
      <c r="D15" s="27">
        <f>C15</f>
        <v>631913.5</v>
      </c>
      <c r="E15" s="21">
        <f>C15-D15</f>
        <v>0</v>
      </c>
      <c r="F15" s="21">
        <f>C18+C19+C20+C21+C22+C23+C24+C25+C26+C27+C34+C36</f>
        <v>631913.5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631913.5</v>
      </c>
      <c r="D16" s="27">
        <f t="shared" ref="D16:D38" si="0">C16</f>
        <v>631913.5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631913.5</v>
      </c>
      <c r="D17" s="27">
        <f t="shared" si="0"/>
        <v>631913.5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5080.5</v>
      </c>
      <c r="D22" s="27">
        <f t="shared" si="0"/>
        <v>5080.5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626833</v>
      </c>
      <c r="D27" s="27">
        <f t="shared" si="0"/>
        <v>626833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486406.69</v>
      </c>
      <c r="D28" s="26">
        <f t="shared" si="0"/>
        <v>486406.69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3063.75</v>
      </c>
      <c r="D29" s="26">
        <f t="shared" si="0"/>
        <v>3063.75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136172.81</v>
      </c>
      <c r="D30" s="26">
        <f t="shared" si="0"/>
        <v>136172.81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1189.75</v>
      </c>
      <c r="D32" s="32">
        <f t="shared" si="0"/>
        <v>1189.75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E10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45" customHeight="1">
      <c r="A5" s="16" t="s">
        <v>23</v>
      </c>
      <c r="B5" s="44" t="s">
        <v>47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110779.29000000001</v>
      </c>
      <c r="D15" s="27">
        <f>C15</f>
        <v>110779.29000000001</v>
      </c>
      <c r="E15" s="21">
        <f>C15-D15</f>
        <v>0</v>
      </c>
      <c r="F15" s="21">
        <f>C18+C20+C21+C22+C23+C24+C25+C26+C27+C34+C36</f>
        <v>110779.29000000001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110779.29000000001</v>
      </c>
      <c r="D16" s="27">
        <f t="shared" ref="D16:D38" si="0">C16</f>
        <v>110779.29000000001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110779.29000000001</v>
      </c>
      <c r="D17" s="27">
        <f t="shared" si="0"/>
        <v>110779.29000000001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4240.5</v>
      </c>
      <c r="D22" s="27">
        <f t="shared" si="0"/>
        <v>4240.5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106538.79000000001</v>
      </c>
      <c r="D27" s="27">
        <f t="shared" si="0"/>
        <v>106538.79000000001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88493.27</v>
      </c>
      <c r="D28" s="26">
        <f t="shared" si="0"/>
        <v>88493.27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680.82999999999993</v>
      </c>
      <c r="D29" s="26">
        <f t="shared" si="0"/>
        <v>680.82999999999993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16372.58</v>
      </c>
      <c r="D30" s="26">
        <f t="shared" si="0"/>
        <v>16372.58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992.1099999999999</v>
      </c>
      <c r="D32" s="32">
        <f t="shared" si="0"/>
        <v>992.1099999999999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80" zoomScaleSheetLayoutView="100" workbookViewId="0">
      <selection activeCell="E7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46.5" customHeight="1">
      <c r="A5" s="16" t="s">
        <v>23</v>
      </c>
      <c r="B5" s="44" t="s">
        <v>48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992554.18</v>
      </c>
      <c r="D15" s="27">
        <f>C15</f>
        <v>992554.18</v>
      </c>
      <c r="E15" s="21">
        <f>C15-D15</f>
        <v>0</v>
      </c>
      <c r="F15" s="21">
        <f>C18+C19+C22+C24+C25+C26+C27+C34+C36</f>
        <v>992554.18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992554.18</v>
      </c>
      <c r="D16" s="27">
        <f t="shared" ref="D16:D38" si="0">C16</f>
        <v>992554.18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992554.18</v>
      </c>
      <c r="D17" s="27">
        <f t="shared" si="0"/>
        <v>992554.18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0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7976.5</v>
      </c>
      <c r="D22" s="27">
        <f t="shared" si="0"/>
        <v>7976.5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v>16020</v>
      </c>
      <c r="D26" s="27">
        <f t="shared" si="0"/>
        <v>16020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968557.68</v>
      </c>
      <c r="D27" s="27">
        <f t="shared" si="0"/>
        <v>968557.68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742713.44</v>
      </c>
      <c r="D28" s="26">
        <f t="shared" si="0"/>
        <v>742713.44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19585.260000000002</v>
      </c>
      <c r="D29" s="26">
        <f t="shared" si="0"/>
        <v>19585.260000000002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203453.82</v>
      </c>
      <c r="D30" s="26">
        <f t="shared" si="0"/>
        <v>203453.82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2805.1600000000003</v>
      </c>
      <c r="D32" s="32">
        <f t="shared" si="0"/>
        <v>2805.1600000000003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E10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56.25" customHeight="1">
      <c r="A5" s="16" t="s">
        <v>23</v>
      </c>
      <c r="B5" s="44" t="s">
        <v>49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299956.78999999998</v>
      </c>
      <c r="D15" s="27">
        <f>C15</f>
        <v>299956.78999999998</v>
      </c>
      <c r="E15" s="21">
        <f>C15-D15</f>
        <v>0</v>
      </c>
      <c r="F15" s="21">
        <f>C18+C19+C20+C21+C22+C23+C24+C25+C26+C27+C34+C36</f>
        <v>299956.78999999998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299956.78999999998</v>
      </c>
      <c r="D16" s="27">
        <f t="shared" ref="D16:D38" si="0">C16</f>
        <v>299956.78999999998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299956.78999999998</v>
      </c>
      <c r="D17" s="27">
        <f t="shared" si="0"/>
        <v>299956.78999999998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3176.5</v>
      </c>
      <c r="D22" s="27">
        <f t="shared" si="0"/>
        <v>3176.5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296780.28999999998</v>
      </c>
      <c r="D27" s="27">
        <f t="shared" si="0"/>
        <v>296780.28999999998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268273.06</v>
      </c>
      <c r="D28" s="26">
        <f t="shared" si="0"/>
        <v>268273.06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4170.1000000000004</v>
      </c>
      <c r="D29" s="26">
        <f t="shared" si="0"/>
        <v>4170.1000000000004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23541.39</v>
      </c>
      <c r="D30" s="26">
        <f t="shared" si="0"/>
        <v>23541.39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795.74</v>
      </c>
      <c r="D32" s="32">
        <f t="shared" si="0"/>
        <v>795.74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90" zoomScaleSheetLayoutView="100" workbookViewId="0">
      <selection activeCell="E10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7.5" customHeight="1">
      <c r="A5" s="16" t="s">
        <v>23</v>
      </c>
      <c r="B5" s="44" t="s">
        <v>50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399079.03999999992</v>
      </c>
      <c r="D15" s="27">
        <f>C15</f>
        <v>399079.03999999992</v>
      </c>
      <c r="E15" s="21">
        <f>C15-D15</f>
        <v>0</v>
      </c>
      <c r="F15" s="21">
        <f>C18+C20+C21+C22+C23+C24+C25+C26+C27+C34+C36+C19</f>
        <v>399079.03999999992</v>
      </c>
      <c r="G15" s="21">
        <f>F15-C16</f>
        <v>0</v>
      </c>
    </row>
    <row r="16" spans="1:7" s="8" customFormat="1" ht="24">
      <c r="A16" s="25" t="s">
        <v>19</v>
      </c>
      <c r="B16" s="23">
        <v>2000</v>
      </c>
      <c r="C16" s="27">
        <f>C17+C34</f>
        <v>399079.03999999992</v>
      </c>
      <c r="D16" s="27">
        <f t="shared" ref="D16:D38" si="0">C16</f>
        <v>399079.03999999992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399079.03999999992</v>
      </c>
      <c r="D17" s="27">
        <f t="shared" si="0"/>
        <v>399079.03999999992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v>20559.599999999999</v>
      </c>
      <c r="D19" s="37">
        <f t="shared" si="0"/>
        <v>20559.599999999999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2928.5</v>
      </c>
      <c r="D22" s="27">
        <f t="shared" si="0"/>
        <v>2928.5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375590.93999999994</v>
      </c>
      <c r="D27" s="27">
        <f t="shared" si="0"/>
        <v>375590.93999999994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343085.87</v>
      </c>
      <c r="D28" s="26">
        <f t="shared" si="0"/>
        <v>343085.87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2609.85</v>
      </c>
      <c r="D29" s="26">
        <f t="shared" si="0"/>
        <v>2609.85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29298.41</v>
      </c>
      <c r="D30" s="26">
        <f t="shared" si="0"/>
        <v>29298.41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596.80999999999995</v>
      </c>
      <c r="D32" s="32">
        <f>C32</f>
        <v>596.80999999999995</v>
      </c>
      <c r="E32" s="21">
        <f>C32-D32</f>
        <v>0</v>
      </c>
    </row>
    <row r="33" spans="1:5" s="43" customFormat="1">
      <c r="A33" s="24" t="s">
        <v>65</v>
      </c>
      <c r="B33" s="25">
        <v>2276</v>
      </c>
      <c r="C33" s="32"/>
      <c r="D33" s="32">
        <f>C33</f>
        <v>0</v>
      </c>
      <c r="E33" s="21">
        <f>C33-D33</f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E1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7.5" customHeight="1">
      <c r="A5" s="16" t="s">
        <v>23</v>
      </c>
      <c r="B5" s="44" t="s">
        <v>51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1472603.6800000002</v>
      </c>
      <c r="D15" s="27">
        <f>C15</f>
        <v>1472603.6800000002</v>
      </c>
      <c r="E15" s="21">
        <f>C15-D15</f>
        <v>0</v>
      </c>
      <c r="F15" s="21">
        <f>C18+C20+C21+C22+C23+C24+C25+C26+C27+C34+C36</f>
        <v>1472603.6800000002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1472603.6800000002</v>
      </c>
      <c r="D16" s="27">
        <f t="shared" ref="D16:D38" si="0">C16</f>
        <v>1472603.6800000002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1472603.6800000002</v>
      </c>
      <c r="D17" s="27">
        <f t="shared" si="0"/>
        <v>1472603.6800000002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4934.5</v>
      </c>
      <c r="D22" s="27">
        <f t="shared" si="0"/>
        <v>4934.5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1467669.1800000002</v>
      </c>
      <c r="D27" s="27">
        <f t="shared" si="0"/>
        <v>1467669.1800000002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242816.7</v>
      </c>
      <c r="D28" s="26">
        <f t="shared" si="0"/>
        <v>242816.7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1702.08</v>
      </c>
      <c r="D29" s="26">
        <f t="shared" si="0"/>
        <v>1702.08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27477.5</v>
      </c>
      <c r="D30" s="26">
        <f t="shared" si="0"/>
        <v>27477.5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596.80999999999995</v>
      </c>
      <c r="D32" s="32">
        <f t="shared" si="0"/>
        <v>596.80999999999995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>
        <v>1195076.0900000001</v>
      </c>
      <c r="D33" s="32">
        <f t="shared" si="0"/>
        <v>1195076.0900000001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E10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3.75" customHeight="1">
      <c r="A5" s="16" t="s">
        <v>23</v>
      </c>
      <c r="B5" s="44" t="s">
        <v>52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340461.36</v>
      </c>
      <c r="D15" s="27">
        <f>C15</f>
        <v>340461.36</v>
      </c>
      <c r="E15" s="21">
        <f>C15-D15</f>
        <v>0</v>
      </c>
      <c r="F15" s="21">
        <f>C18+C20+C21+C22+C23+C24+C25+C26+C27+C34+C36</f>
        <v>340461.36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340461.36</v>
      </c>
      <c r="D16" s="27">
        <f t="shared" ref="D16:D38" si="0">C16</f>
        <v>340461.36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340461.36</v>
      </c>
      <c r="D17" s="27">
        <f t="shared" si="0"/>
        <v>340461.36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31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2928.5</v>
      </c>
      <c r="D22" s="27">
        <f t="shared" si="0"/>
        <v>2928.5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33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33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337532.86</v>
      </c>
      <c r="D27" s="27">
        <f t="shared" si="0"/>
        <v>337532.86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273097.62</v>
      </c>
      <c r="D28" s="26">
        <f t="shared" si="0"/>
        <v>273097.62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2952.63</v>
      </c>
      <c r="D29" s="26">
        <f t="shared" si="0"/>
        <v>2952.63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61084.740000000005</v>
      </c>
      <c r="D30" s="26">
        <f t="shared" si="0"/>
        <v>61084.740000000005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397.87</v>
      </c>
      <c r="D32" s="32">
        <f t="shared" si="0"/>
        <v>397.87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10" zoomScaleNormal="80" zoomScaleSheetLayoutView="100" workbookViewId="0">
      <selection activeCell="E10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3.75" customHeight="1">
      <c r="A5" s="16" t="s">
        <v>23</v>
      </c>
      <c r="B5" s="44" t="s">
        <v>53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867940.94</v>
      </c>
      <c r="D15" s="27">
        <f>C15</f>
        <v>867940.94</v>
      </c>
      <c r="E15" s="21">
        <f>C15-D15</f>
        <v>0</v>
      </c>
      <c r="F15" s="21">
        <f>C18+C20+C21+C22+C23+C24+C25+C26+C27+C34+C36+C19</f>
        <v>867940.94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867940.94</v>
      </c>
      <c r="D16" s="27">
        <f t="shared" ref="D16:D38" si="0">C16</f>
        <v>867940.94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867940.94</v>
      </c>
      <c r="D17" s="27">
        <f t="shared" si="0"/>
        <v>867940.94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v>354196.9</v>
      </c>
      <c r="D19" s="37">
        <f t="shared" si="0"/>
        <v>354196.9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5722.5</v>
      </c>
      <c r="D22" s="27">
        <f t="shared" si="0"/>
        <v>5722.5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508021.54</v>
      </c>
      <c r="D27" s="27">
        <f t="shared" si="0"/>
        <v>508021.54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443753.9</v>
      </c>
      <c r="D28" s="26">
        <f t="shared" si="0"/>
        <v>443753.9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8932.48</v>
      </c>
      <c r="D29" s="26">
        <f t="shared" si="0"/>
        <v>8932.48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54141.55</v>
      </c>
      <c r="D30" s="26">
        <f t="shared" si="0"/>
        <v>54141.55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1193.6099999999999</v>
      </c>
      <c r="D32" s="32">
        <f t="shared" si="0"/>
        <v>1193.6099999999999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80" zoomScaleSheetLayoutView="100" workbookViewId="0">
      <selection activeCell="E7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3.75" customHeight="1">
      <c r="A5" s="16" t="s">
        <v>23</v>
      </c>
      <c r="B5" s="44" t="s">
        <v>54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545928.14</v>
      </c>
      <c r="D15" s="27">
        <f>C15</f>
        <v>545928.14</v>
      </c>
      <c r="E15" s="21">
        <f>C15-D15</f>
        <v>0</v>
      </c>
      <c r="F15" s="21">
        <f>C18+C20+C21+C22+C23+C24+C25+C26+C27+C34+C36+C19</f>
        <v>545928.14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545928.14</v>
      </c>
      <c r="D16" s="27">
        <f t="shared" ref="D16:D37" si="0">C16</f>
        <v>545928.14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545928.14</v>
      </c>
      <c r="D17" s="27">
        <f t="shared" si="0"/>
        <v>545928.14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v>18865.400000000001</v>
      </c>
      <c r="D19" s="37">
        <f t="shared" si="0"/>
        <v>18865.400000000001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4080.5</v>
      </c>
      <c r="D22" s="27">
        <f t="shared" si="0"/>
        <v>4080.5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522982.24000000005</v>
      </c>
      <c r="D27" s="27">
        <f t="shared" si="0"/>
        <v>522982.24000000005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442545.14</v>
      </c>
      <c r="D28" s="26">
        <f t="shared" si="0"/>
        <v>442545.14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3517.63</v>
      </c>
      <c r="D29" s="26">
        <f t="shared" si="0"/>
        <v>3517.63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76322.66</v>
      </c>
      <c r="D30" s="26">
        <f t="shared" si="0"/>
        <v>76322.66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596.80999999999995</v>
      </c>
      <c r="D32" s="32">
        <f t="shared" si="0"/>
        <v>596.80999999999995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>C38</f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4" zoomScaleNormal="80" zoomScaleSheetLayoutView="100" workbookViewId="0">
      <selection activeCell="E1" sqref="E1:G1048576"/>
    </sheetView>
  </sheetViews>
  <sheetFormatPr defaultColWidth="14.42578125" defaultRowHeight="15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52.5" customHeight="1">
      <c r="A5" s="16" t="s">
        <v>23</v>
      </c>
      <c r="B5" s="44" t="s">
        <v>37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517757.53999999992</v>
      </c>
      <c r="D15" s="27">
        <f>C15</f>
        <v>517757.53999999992</v>
      </c>
      <c r="E15" s="21">
        <f>C15-D15</f>
        <v>0</v>
      </c>
      <c r="F15" s="21">
        <f>C18+C20+C21+C22+C23+C24+C25+C26+C27+C34+C36</f>
        <v>517757.53999999992</v>
      </c>
      <c r="G15" s="21">
        <f>F15-C15</f>
        <v>0</v>
      </c>
    </row>
    <row r="16" spans="1:7" s="8" customFormat="1" ht="24">
      <c r="A16" s="25" t="s">
        <v>19</v>
      </c>
      <c r="B16" s="40">
        <v>2000</v>
      </c>
      <c r="C16" s="33">
        <f>C17+C34</f>
        <v>517757.53999999992</v>
      </c>
      <c r="D16" s="33">
        <f t="shared" ref="D16:D38" si="0">C16</f>
        <v>517757.53999999992</v>
      </c>
      <c r="E16" s="21">
        <f t="shared" ref="E16:E38" si="1">C16-D16</f>
        <v>0</v>
      </c>
    </row>
    <row r="17" spans="1:5" s="10" customFormat="1">
      <c r="A17" s="22" t="s">
        <v>5</v>
      </c>
      <c r="B17" s="40">
        <v>2200</v>
      </c>
      <c r="C17" s="27">
        <f>C18+C20+C21+C22+C23+C24+C26+C27+C25+C19</f>
        <v>517757.53999999992</v>
      </c>
      <c r="D17" s="33">
        <f t="shared" si="0"/>
        <v>517757.53999999992</v>
      </c>
      <c r="E17" s="21">
        <f t="shared" si="1"/>
        <v>0</v>
      </c>
    </row>
    <row r="18" spans="1:5" s="11" customFormat="1">
      <c r="A18" s="28" t="s">
        <v>6</v>
      </c>
      <c r="B18" s="39">
        <v>2210</v>
      </c>
      <c r="C18" s="30"/>
      <c r="D18" s="30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9">
        <v>2210</v>
      </c>
      <c r="C20" s="31"/>
      <c r="D20" s="31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40">
        <v>2210</v>
      </c>
      <c r="C21" s="33"/>
      <c r="D21" s="33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40">
        <v>2240</v>
      </c>
      <c r="C22" s="33">
        <v>4571.1399999999994</v>
      </c>
      <c r="D22" s="33">
        <f t="shared" si="0"/>
        <v>4571.1399999999994</v>
      </c>
      <c r="E22" s="21">
        <f t="shared" si="1"/>
        <v>0</v>
      </c>
    </row>
    <row r="23" spans="1:5">
      <c r="A23" s="22" t="s">
        <v>34</v>
      </c>
      <c r="B23" s="40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40">
        <v>2240</v>
      </c>
      <c r="C24" s="33"/>
      <c r="D24" s="33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40">
        <v>2240</v>
      </c>
      <c r="C25" s="33"/>
      <c r="D25" s="33">
        <f t="shared" si="0"/>
        <v>0</v>
      </c>
      <c r="E25" s="21">
        <f t="shared" si="1"/>
        <v>0</v>
      </c>
    </row>
    <row r="26" spans="1:5">
      <c r="A26" s="22" t="s">
        <v>35</v>
      </c>
      <c r="B26" s="40">
        <v>2240</v>
      </c>
      <c r="C26" s="33"/>
      <c r="D26" s="33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40">
        <v>2270</v>
      </c>
      <c r="C27" s="27">
        <f>C28+C29+C30+C32+C33</f>
        <v>513186.39999999991</v>
      </c>
      <c r="D27" s="33">
        <f t="shared" si="0"/>
        <v>513186.39999999991</v>
      </c>
      <c r="E27" s="21">
        <f t="shared" si="1"/>
        <v>0</v>
      </c>
    </row>
    <row r="28" spans="1:5">
      <c r="A28" s="24" t="s">
        <v>9</v>
      </c>
      <c r="B28" s="41">
        <v>2271</v>
      </c>
      <c r="C28" s="32">
        <v>310731.21999999997</v>
      </c>
      <c r="D28" s="32">
        <f t="shared" si="0"/>
        <v>310731.21999999997</v>
      </c>
      <c r="E28" s="21">
        <f t="shared" si="1"/>
        <v>0</v>
      </c>
    </row>
    <row r="29" spans="1:5">
      <c r="A29" s="24" t="s">
        <v>10</v>
      </c>
      <c r="B29" s="41">
        <v>2272</v>
      </c>
      <c r="C29" s="32">
        <v>1815.55</v>
      </c>
      <c r="D29" s="32">
        <f t="shared" si="0"/>
        <v>1815.55</v>
      </c>
      <c r="E29" s="21">
        <f t="shared" si="1"/>
        <v>0</v>
      </c>
    </row>
    <row r="30" spans="1:5">
      <c r="A30" s="24" t="s">
        <v>11</v>
      </c>
      <c r="B30" s="41">
        <v>2273</v>
      </c>
      <c r="C30" s="32">
        <v>49812.679999999993</v>
      </c>
      <c r="D30" s="32">
        <f t="shared" si="0"/>
        <v>49812.679999999993</v>
      </c>
      <c r="E30" s="21">
        <f t="shared" si="1"/>
        <v>0</v>
      </c>
    </row>
    <row r="31" spans="1:5" hidden="1">
      <c r="A31" s="24" t="s">
        <v>12</v>
      </c>
      <c r="B31" s="41">
        <v>2274</v>
      </c>
      <c r="C31" s="32"/>
      <c r="D31" s="32">
        <f t="shared" si="0"/>
        <v>0</v>
      </c>
      <c r="E31" s="21">
        <f t="shared" si="1"/>
        <v>0</v>
      </c>
    </row>
    <row r="32" spans="1:5">
      <c r="A32" s="24" t="s">
        <v>8</v>
      </c>
      <c r="B32" s="41">
        <v>2275</v>
      </c>
      <c r="C32" s="32">
        <v>1193.6100000000001</v>
      </c>
      <c r="D32" s="32">
        <f t="shared" si="0"/>
        <v>1193.6100000000001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>
        <v>149633.34</v>
      </c>
      <c r="D33" s="32">
        <f t="shared" si="0"/>
        <v>149633.34</v>
      </c>
      <c r="E33" s="21">
        <f t="shared" si="1"/>
        <v>0</v>
      </c>
    </row>
    <row r="34" spans="1:5" s="10" customFormat="1">
      <c r="A34" s="22" t="s">
        <v>13</v>
      </c>
      <c r="B34" s="40">
        <v>2700</v>
      </c>
      <c r="C34" s="32">
        <f>C35</f>
        <v>0</v>
      </c>
      <c r="D34" s="32">
        <f t="shared" si="0"/>
        <v>0</v>
      </c>
      <c r="E34" s="21">
        <f t="shared" si="1"/>
        <v>0</v>
      </c>
    </row>
    <row r="35" spans="1:5">
      <c r="A35" s="24" t="s">
        <v>14</v>
      </c>
      <c r="B35" s="41">
        <v>2730</v>
      </c>
      <c r="C35" s="32"/>
      <c r="D35" s="32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40">
        <v>3000</v>
      </c>
      <c r="C36" s="32">
        <f>C37+C38</f>
        <v>0</v>
      </c>
      <c r="D36" s="32">
        <f t="shared" si="0"/>
        <v>0</v>
      </c>
      <c r="E36" s="21">
        <f t="shared" si="1"/>
        <v>0</v>
      </c>
    </row>
    <row r="37" spans="1:5">
      <c r="A37" s="24" t="s">
        <v>17</v>
      </c>
      <c r="B37" s="41">
        <v>3110</v>
      </c>
      <c r="C37" s="32"/>
      <c r="D37" s="32">
        <f t="shared" si="0"/>
        <v>0</v>
      </c>
      <c r="E37" s="21">
        <f t="shared" si="1"/>
        <v>0</v>
      </c>
    </row>
    <row r="38" spans="1:5" ht="15.75" thickBot="1">
      <c r="A38" s="5" t="s">
        <v>18</v>
      </c>
      <c r="B38" s="41">
        <v>3132</v>
      </c>
      <c r="C38" s="32"/>
      <c r="D38" s="32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9" fitToHeight="1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28"/>
  <sheetViews>
    <sheetView view="pageBreakPreview" topLeftCell="A13" zoomScaleNormal="80" zoomScaleSheetLayoutView="100" workbookViewId="0">
      <selection activeCell="E1" sqref="E1:G1048576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10">
      <c r="A1" s="47" t="s">
        <v>0</v>
      </c>
      <c r="B1" s="46"/>
      <c r="C1" s="46"/>
      <c r="D1" s="46"/>
    </row>
    <row r="2" spans="1:10">
      <c r="A2" s="47" t="s">
        <v>32</v>
      </c>
      <c r="B2" s="46"/>
      <c r="C2" s="46"/>
      <c r="D2" s="46"/>
    </row>
    <row r="3" spans="1:10">
      <c r="A3" s="47" t="s">
        <v>62</v>
      </c>
      <c r="B3" s="46"/>
      <c r="C3" s="46"/>
      <c r="D3" s="46"/>
    </row>
    <row r="4" spans="1:10">
      <c r="A4" s="1"/>
      <c r="B4" s="1"/>
      <c r="C4" s="2"/>
    </row>
    <row r="5" spans="1:10" ht="63.75" customHeight="1">
      <c r="A5" s="16" t="s">
        <v>23</v>
      </c>
      <c r="B5" s="44" t="s">
        <v>59</v>
      </c>
      <c r="C5" s="44"/>
      <c r="D5" s="44"/>
    </row>
    <row r="6" spans="1:10">
      <c r="A6" s="16" t="s">
        <v>24</v>
      </c>
      <c r="B6" s="15" t="s">
        <v>25</v>
      </c>
    </row>
    <row r="7" spans="1:10">
      <c r="A7" s="16" t="s">
        <v>26</v>
      </c>
      <c r="B7" s="15" t="s">
        <v>27</v>
      </c>
    </row>
    <row r="8" spans="1:10" ht="25.5">
      <c r="A8" s="1" t="s">
        <v>28</v>
      </c>
      <c r="B8" s="15" t="s">
        <v>29</v>
      </c>
    </row>
    <row r="9" spans="1:10" ht="38.25">
      <c r="A9" s="1" t="s">
        <v>30</v>
      </c>
      <c r="B9" s="48" t="s">
        <v>31</v>
      </c>
      <c r="C9" s="48"/>
      <c r="D9" s="48"/>
    </row>
    <row r="10" spans="1:10">
      <c r="A10" s="3" t="s">
        <v>21</v>
      </c>
    </row>
    <row r="11" spans="1:10">
      <c r="A11" s="3" t="s">
        <v>1</v>
      </c>
    </row>
    <row r="12" spans="1:10" ht="15.75">
      <c r="A12" s="45"/>
      <c r="B12" s="46"/>
      <c r="C12" s="46"/>
      <c r="D12" s="46"/>
    </row>
    <row r="13" spans="1:10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10">
      <c r="A14" s="23">
        <v>1</v>
      </c>
      <c r="B14" s="23">
        <v>2</v>
      </c>
      <c r="C14" s="23">
        <v>3</v>
      </c>
      <c r="D14" s="23">
        <v>4</v>
      </c>
    </row>
    <row r="15" spans="1:10" s="9" customFormat="1">
      <c r="A15" s="23" t="s">
        <v>3</v>
      </c>
      <c r="B15" s="23" t="s">
        <v>4</v>
      </c>
      <c r="C15" s="27">
        <f>C16+C36</f>
        <v>467775.47</v>
      </c>
      <c r="D15" s="27">
        <f>C15</f>
        <v>467775.47</v>
      </c>
      <c r="E15" s="21">
        <f>C15-D15</f>
        <v>0</v>
      </c>
      <c r="F15" s="21">
        <f>C18+C20+C21+C22+C23+C24+C25+C26+C27+C34+C36</f>
        <v>467775.47</v>
      </c>
      <c r="G15" s="21">
        <f>F15-C15</f>
        <v>0</v>
      </c>
    </row>
    <row r="16" spans="1:10" s="8" customFormat="1" ht="24">
      <c r="A16" s="25" t="s">
        <v>19</v>
      </c>
      <c r="B16" s="23">
        <v>2000</v>
      </c>
      <c r="C16" s="27">
        <f>C17+C34</f>
        <v>467775.47</v>
      </c>
      <c r="D16" s="27">
        <f t="shared" ref="D16:D38" si="0">C16</f>
        <v>467775.47</v>
      </c>
      <c r="E16" s="21">
        <f t="shared" ref="E16:E38" si="1">C16-D16</f>
        <v>0</v>
      </c>
      <c r="G16" s="47"/>
      <c r="H16" s="46"/>
      <c r="I16" s="46"/>
      <c r="J16" s="46"/>
    </row>
    <row r="17" spans="1:6" s="10" customFormat="1">
      <c r="A17" s="22" t="s">
        <v>5</v>
      </c>
      <c r="B17" s="23">
        <v>2200</v>
      </c>
      <c r="C17" s="27">
        <f>C18+C20+C21+C22+C23+C24+C26+C27+C25+C19</f>
        <v>467775.47</v>
      </c>
      <c r="D17" s="27">
        <f t="shared" si="0"/>
        <v>467775.47</v>
      </c>
      <c r="E17" s="21">
        <f t="shared" si="1"/>
        <v>0</v>
      </c>
    </row>
    <row r="18" spans="1:6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6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6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  <c r="F20" s="11"/>
    </row>
    <row r="21" spans="1:6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  <c r="F21" s="7"/>
    </row>
    <row r="22" spans="1:6" s="11" customFormat="1">
      <c r="A22" s="22" t="s">
        <v>7</v>
      </c>
      <c r="B22" s="23">
        <v>2240</v>
      </c>
      <c r="C22" s="27">
        <v>3176.5</v>
      </c>
      <c r="D22" s="27">
        <f t="shared" si="0"/>
        <v>3176.5</v>
      </c>
      <c r="E22" s="21">
        <f t="shared" si="1"/>
        <v>0</v>
      </c>
    </row>
    <row r="23" spans="1:6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6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6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6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6" s="11" customFormat="1">
      <c r="A27" s="22" t="s">
        <v>16</v>
      </c>
      <c r="B27" s="23">
        <v>2270</v>
      </c>
      <c r="C27" s="27">
        <f>C28+C29+C30+C32+C33</f>
        <v>464598.97</v>
      </c>
      <c r="D27" s="27">
        <f t="shared" si="0"/>
        <v>464598.97</v>
      </c>
      <c r="E27" s="21">
        <f t="shared" si="1"/>
        <v>0</v>
      </c>
    </row>
    <row r="28" spans="1:6">
      <c r="A28" s="24" t="s">
        <v>9</v>
      </c>
      <c r="B28" s="25">
        <v>2271</v>
      </c>
      <c r="C28" s="26">
        <v>234448.86</v>
      </c>
      <c r="D28" s="26">
        <f t="shared" si="0"/>
        <v>234448.86</v>
      </c>
      <c r="E28" s="21">
        <f t="shared" si="1"/>
        <v>0</v>
      </c>
    </row>
    <row r="29" spans="1:6">
      <c r="A29" s="24" t="s">
        <v>10</v>
      </c>
      <c r="B29" s="25">
        <v>2272</v>
      </c>
      <c r="C29" s="26">
        <v>15886.08</v>
      </c>
      <c r="D29" s="26">
        <f t="shared" si="0"/>
        <v>15886.08</v>
      </c>
      <c r="E29" s="21">
        <f t="shared" si="1"/>
        <v>0</v>
      </c>
    </row>
    <row r="30" spans="1:6">
      <c r="A30" s="24" t="s">
        <v>11</v>
      </c>
      <c r="B30" s="25">
        <v>2273</v>
      </c>
      <c r="C30" s="26">
        <v>81699.56</v>
      </c>
      <c r="D30" s="26">
        <f t="shared" si="0"/>
        <v>81699.56</v>
      </c>
      <c r="E30" s="21">
        <f t="shared" si="1"/>
        <v>0</v>
      </c>
    </row>
    <row r="31" spans="1:6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6">
      <c r="A32" s="24" t="s">
        <v>8</v>
      </c>
      <c r="B32" s="25">
        <v>2275</v>
      </c>
      <c r="C32" s="32">
        <v>795.74</v>
      </c>
      <c r="D32" s="32">
        <f t="shared" si="0"/>
        <v>795.74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>
        <v>131768.73000000001</v>
      </c>
      <c r="D33" s="32">
        <f t="shared" si="0"/>
        <v>131768.73000000001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 ht="15.75" thickBot="1">
      <c r="A38" s="5" t="s">
        <v>18</v>
      </c>
      <c r="B38" s="25">
        <v>3132</v>
      </c>
      <c r="C38" s="13"/>
      <c r="D38" s="13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7">
    <mergeCell ref="G16:J16"/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80" zoomScaleSheetLayoutView="100" workbookViewId="0">
      <selection activeCell="E7" sqref="E1:G1048576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3.75" customHeight="1">
      <c r="A5" s="16" t="s">
        <v>23</v>
      </c>
      <c r="B5" s="44" t="s">
        <v>55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526979.20000000007</v>
      </c>
      <c r="D15" s="27">
        <f>C15</f>
        <v>526979.20000000007</v>
      </c>
      <c r="E15" s="21">
        <f>C15-D15</f>
        <v>0</v>
      </c>
      <c r="F15" s="21">
        <f>C18+C20+C21+C22+C23+C24+C25+C26+C27+C34+C36</f>
        <v>526979.20000000007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526979.20000000007</v>
      </c>
      <c r="D16" s="27">
        <f t="shared" ref="D16:D38" si="0">C16</f>
        <v>526979.20000000007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526979.20000000007</v>
      </c>
      <c r="D17" s="27">
        <f t="shared" si="0"/>
        <v>526979.20000000007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11058.3</v>
      </c>
      <c r="D22" s="27">
        <f t="shared" si="0"/>
        <v>11058.3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C28+C29+C30+C32+C33+C31</f>
        <v>515920.9</v>
      </c>
      <c r="D27" s="27">
        <f t="shared" si="0"/>
        <v>515920.9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17713.29</v>
      </c>
      <c r="D28" s="26">
        <f t="shared" si="0"/>
        <v>17713.29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3876.9</v>
      </c>
      <c r="D29" s="26">
        <f t="shared" si="0"/>
        <v>3876.9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91189.81</v>
      </c>
      <c r="D30" s="26">
        <f t="shared" si="0"/>
        <v>91189.81</v>
      </c>
      <c r="E30" s="21">
        <f t="shared" si="1"/>
        <v>0</v>
      </c>
    </row>
    <row r="31" spans="1:5">
      <c r="A31" s="24" t="s">
        <v>12</v>
      </c>
      <c r="B31" s="25">
        <v>2274</v>
      </c>
      <c r="C31" s="26">
        <v>401947.28</v>
      </c>
      <c r="D31" s="26">
        <f t="shared" si="0"/>
        <v>401947.28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1193.6199999999999</v>
      </c>
      <c r="D32" s="32">
        <f t="shared" si="0"/>
        <v>1193.6199999999999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10" zoomScaleNormal="80" zoomScaleSheetLayoutView="100" workbookViewId="0">
      <selection activeCell="E10" sqref="E1:G1048576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7">
      <c r="A1" s="47" t="s">
        <v>0</v>
      </c>
      <c r="B1" s="47"/>
      <c r="C1" s="47"/>
      <c r="D1" s="47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3.75" customHeight="1">
      <c r="A5" s="16" t="s">
        <v>23</v>
      </c>
      <c r="B5" s="44" t="s">
        <v>56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241075.55</v>
      </c>
      <c r="D15" s="27">
        <f>C15</f>
        <v>241075.55</v>
      </c>
      <c r="E15" s="21">
        <f>C15-D15</f>
        <v>0</v>
      </c>
      <c r="F15" s="21">
        <f>C18+C19+C20+C21+C22+C23+C24+C25+C26+C27+C34+C36</f>
        <v>241075.55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</f>
        <v>241075.55</v>
      </c>
      <c r="D16" s="27">
        <f t="shared" ref="D16:D38" si="0">C16</f>
        <v>241075.55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241075.55</v>
      </c>
      <c r="D17" s="27">
        <f t="shared" si="0"/>
        <v>241075.55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v>2060.8000000000002</v>
      </c>
      <c r="D19" s="37">
        <f t="shared" si="0"/>
        <v>2060.8000000000002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5310.8600000000006</v>
      </c>
      <c r="D22" s="27">
        <f t="shared" si="0"/>
        <v>5310.8600000000006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v>5640</v>
      </c>
      <c r="D26" s="27">
        <f t="shared" si="0"/>
        <v>5640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228063.88999999998</v>
      </c>
      <c r="D27" s="27">
        <f t="shared" si="0"/>
        <v>228063.88999999998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210879.83</v>
      </c>
      <c r="D28" s="26">
        <f t="shared" si="0"/>
        <v>210879.83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4340.3100000000004</v>
      </c>
      <c r="D29" s="26">
        <f t="shared" si="0"/>
        <v>4340.3100000000004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12047.810000000001</v>
      </c>
      <c r="D30" s="26">
        <f t="shared" si="0"/>
        <v>12047.810000000001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795.94</v>
      </c>
      <c r="D32" s="32">
        <f t="shared" si="0"/>
        <v>795.94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80" zoomScaleSheetLayoutView="100" workbookViewId="0">
      <selection activeCell="E7" sqref="E1:G1048576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3.75" customHeight="1">
      <c r="A5" s="16" t="s">
        <v>23</v>
      </c>
      <c r="B5" s="44" t="s">
        <v>57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248062.74000000002</v>
      </c>
      <c r="D15" s="27">
        <f>C15</f>
        <v>248062.74000000002</v>
      </c>
      <c r="E15" s="21">
        <f>C15-D15</f>
        <v>0</v>
      </c>
      <c r="F15" s="21">
        <f>C18+C20+C21+C22+C23+C24+C25+C26+C27+C34+C36</f>
        <v>248062.74000000002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248062.74000000002</v>
      </c>
      <c r="D16" s="27">
        <f t="shared" ref="D16:D38" si="0">C16</f>
        <v>248062.74000000002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248062.74000000002</v>
      </c>
      <c r="D17" s="27">
        <f t="shared" si="0"/>
        <v>248062.74000000002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2928.5</v>
      </c>
      <c r="D22" s="27">
        <f t="shared" si="0"/>
        <v>2928.5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245134.24000000002</v>
      </c>
      <c r="D27" s="27">
        <f t="shared" si="0"/>
        <v>245134.24000000002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223936.7</v>
      </c>
      <c r="D28" s="26">
        <f t="shared" si="0"/>
        <v>223936.7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3772.9400000000005</v>
      </c>
      <c r="D29" s="26">
        <f t="shared" si="0"/>
        <v>3772.9400000000005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16827.79</v>
      </c>
      <c r="D30" s="26">
        <f t="shared" si="0"/>
        <v>16827.79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596.80999999999995</v>
      </c>
      <c r="D32" s="32">
        <f t="shared" si="0"/>
        <v>596.80999999999995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19" zoomScaleNormal="80" zoomScaleSheetLayoutView="100" workbookViewId="0">
      <selection activeCell="E1" sqref="E1:G1048576"/>
    </sheetView>
  </sheetViews>
  <sheetFormatPr defaultColWidth="14.42578125" defaultRowHeight="15" customHeight="1"/>
  <cols>
    <col min="1" max="1" width="57.85546875" style="34" customWidth="1"/>
    <col min="2" max="2" width="10.85546875" style="34" customWidth="1"/>
    <col min="3" max="4" width="17.42578125" style="34" customWidth="1"/>
    <col min="5" max="7" width="0" style="34" hidden="1" customWidth="1"/>
    <col min="8" max="16384" width="14.42578125" style="3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3.75" customHeight="1">
      <c r="A5" s="16" t="s">
        <v>23</v>
      </c>
      <c r="B5" s="44" t="s">
        <v>58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393472.31000000006</v>
      </c>
      <c r="D15" s="27">
        <f>C15</f>
        <v>393472.31000000006</v>
      </c>
      <c r="E15" s="21">
        <f>C15-D15</f>
        <v>0</v>
      </c>
      <c r="F15" s="21">
        <f>C18+C20+C21+C22+C23+C24+C25+C26+C27+C34+C36</f>
        <v>393472.31000000006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393472.31000000006</v>
      </c>
      <c r="D16" s="27">
        <f t="shared" ref="D16:D38" si="0">C16</f>
        <v>393472.31000000006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393472.31000000006</v>
      </c>
      <c r="D17" s="27">
        <f t="shared" si="0"/>
        <v>393472.31000000006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5076.5</v>
      </c>
      <c r="D22" s="27">
        <f t="shared" si="0"/>
        <v>5076.5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388395.81000000006</v>
      </c>
      <c r="D27" s="27">
        <f t="shared" si="0"/>
        <v>388395.81000000006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316208.14</v>
      </c>
      <c r="D28" s="26">
        <f t="shared" si="0"/>
        <v>316208.14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5730.34</v>
      </c>
      <c r="D29" s="26">
        <f t="shared" si="0"/>
        <v>5730.34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64876.15</v>
      </c>
      <c r="D30" s="26">
        <f t="shared" si="0"/>
        <v>64876.15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v>1581.18</v>
      </c>
      <c r="D32" s="32">
        <f t="shared" si="0"/>
        <v>1581.18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2:D12"/>
    <mergeCell ref="A1:D1"/>
    <mergeCell ref="A2:D2"/>
    <mergeCell ref="A3:D3"/>
    <mergeCell ref="B5:D5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60" zoomScaleSheetLayoutView="100" workbookViewId="0">
      <selection activeCell="E1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52.5" customHeight="1">
      <c r="A5" s="16" t="s">
        <v>23</v>
      </c>
      <c r="B5" s="44" t="s">
        <v>38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462789.06</v>
      </c>
      <c r="D15" s="27">
        <f>C15</f>
        <v>462789.06</v>
      </c>
      <c r="E15" s="21">
        <f>C15-D15</f>
        <v>0</v>
      </c>
      <c r="F15" s="21">
        <f>C18+C19+C20+C21+C22+C23+C24+C25+C26+C27+C34+C36</f>
        <v>462789.06</v>
      </c>
      <c r="G15" s="21">
        <f>F15-C15</f>
        <v>0</v>
      </c>
    </row>
    <row r="16" spans="1:7" s="8" customFormat="1" ht="24">
      <c r="A16" s="25" t="s">
        <v>19</v>
      </c>
      <c r="B16" s="40">
        <v>2000</v>
      </c>
      <c r="C16" s="33">
        <f>C17+C34</f>
        <v>462789.06</v>
      </c>
      <c r="D16" s="33">
        <f t="shared" ref="D16:D38" si="0">C16</f>
        <v>462789.06</v>
      </c>
      <c r="E16" s="21">
        <f t="shared" ref="E16:E38" si="1">C16-D16</f>
        <v>0</v>
      </c>
    </row>
    <row r="17" spans="1:5" s="10" customFormat="1">
      <c r="A17" s="22" t="s">
        <v>5</v>
      </c>
      <c r="B17" s="40">
        <v>2200</v>
      </c>
      <c r="C17" s="27">
        <f>C18+C20+C21+C22+C23+C24+C26+C27+C25+C19</f>
        <v>462789.06</v>
      </c>
      <c r="D17" s="33">
        <f t="shared" si="0"/>
        <v>462789.06</v>
      </c>
      <c r="E17" s="21">
        <f t="shared" si="1"/>
        <v>0</v>
      </c>
    </row>
    <row r="18" spans="1:5" s="11" customFormat="1">
      <c r="A18" s="28" t="s">
        <v>6</v>
      </c>
      <c r="B18" s="39">
        <v>2210</v>
      </c>
      <c r="C18" s="30"/>
      <c r="D18" s="30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9">
        <v>2210</v>
      </c>
      <c r="C19" s="30"/>
      <c r="D19" s="30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9">
        <v>2210</v>
      </c>
      <c r="C20" s="31"/>
      <c r="D20" s="31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40">
        <v>2210</v>
      </c>
      <c r="C21" s="33"/>
      <c r="D21" s="33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40">
        <v>2240</v>
      </c>
      <c r="C22" s="33">
        <v>5157.1399999999994</v>
      </c>
      <c r="D22" s="33">
        <f t="shared" si="0"/>
        <v>5157.1399999999994</v>
      </c>
      <c r="E22" s="21">
        <f t="shared" si="1"/>
        <v>0</v>
      </c>
    </row>
    <row r="23" spans="1:5">
      <c r="A23" s="22" t="s">
        <v>34</v>
      </c>
      <c r="B23" s="40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40">
        <v>2240</v>
      </c>
      <c r="C24" s="33"/>
      <c r="D24" s="33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40">
        <v>2240</v>
      </c>
      <c r="C25" s="33"/>
      <c r="D25" s="33">
        <f t="shared" si="0"/>
        <v>0</v>
      </c>
      <c r="E25" s="21">
        <f t="shared" si="1"/>
        <v>0</v>
      </c>
    </row>
    <row r="26" spans="1:5">
      <c r="A26" s="22" t="s">
        <v>35</v>
      </c>
      <c r="B26" s="40">
        <v>2240</v>
      </c>
      <c r="C26" s="33"/>
      <c r="D26" s="33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40">
        <v>2270</v>
      </c>
      <c r="C27" s="27">
        <f>C28+C29+C30+C32+C33</f>
        <v>457631.92</v>
      </c>
      <c r="D27" s="33">
        <f t="shared" si="0"/>
        <v>457631.92</v>
      </c>
      <c r="E27" s="21">
        <f t="shared" si="1"/>
        <v>0</v>
      </c>
    </row>
    <row r="28" spans="1:5">
      <c r="A28" s="24" t="s">
        <v>9</v>
      </c>
      <c r="B28" s="41">
        <v>2271</v>
      </c>
      <c r="C28" s="32">
        <v>163808.95000000001</v>
      </c>
      <c r="D28" s="32">
        <f t="shared" si="0"/>
        <v>163808.95000000001</v>
      </c>
      <c r="E28" s="21">
        <f t="shared" si="1"/>
        <v>0</v>
      </c>
    </row>
    <row r="29" spans="1:5">
      <c r="A29" s="24" t="s">
        <v>10</v>
      </c>
      <c r="B29" s="41">
        <v>2272</v>
      </c>
      <c r="C29" s="32">
        <v>2045.76</v>
      </c>
      <c r="D29" s="32">
        <f t="shared" si="0"/>
        <v>2045.76</v>
      </c>
      <c r="E29" s="21">
        <f t="shared" si="1"/>
        <v>0</v>
      </c>
    </row>
    <row r="30" spans="1:5">
      <c r="A30" s="24" t="s">
        <v>11</v>
      </c>
      <c r="B30" s="41">
        <v>2273</v>
      </c>
      <c r="C30" s="32">
        <v>19594.989999999998</v>
      </c>
      <c r="D30" s="32">
        <f t="shared" si="0"/>
        <v>19594.989999999998</v>
      </c>
      <c r="E30" s="21">
        <f t="shared" si="1"/>
        <v>0</v>
      </c>
    </row>
    <row r="31" spans="1:5" hidden="1">
      <c r="A31" s="24" t="s">
        <v>12</v>
      </c>
      <c r="B31" s="41">
        <v>2274</v>
      </c>
      <c r="C31" s="32"/>
      <c r="D31" s="32">
        <f t="shared" si="0"/>
        <v>0</v>
      </c>
      <c r="E31" s="21">
        <f t="shared" si="1"/>
        <v>0</v>
      </c>
    </row>
    <row r="32" spans="1:5">
      <c r="A32" s="24" t="s">
        <v>8</v>
      </c>
      <c r="B32" s="41">
        <v>2275</v>
      </c>
      <c r="C32" s="32">
        <v>1392.55</v>
      </c>
      <c r="D32" s="32">
        <f t="shared" si="0"/>
        <v>1392.55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32">
        <v>270789.67</v>
      </c>
      <c r="D33" s="32">
        <f t="shared" si="0"/>
        <v>270789.67</v>
      </c>
      <c r="E33" s="21">
        <f t="shared" si="1"/>
        <v>0</v>
      </c>
    </row>
    <row r="34" spans="1:5" s="10" customFormat="1">
      <c r="A34" s="22" t="s">
        <v>13</v>
      </c>
      <c r="B34" s="40">
        <v>2700</v>
      </c>
      <c r="C34" s="32">
        <f>C35</f>
        <v>0</v>
      </c>
      <c r="D34" s="32">
        <f t="shared" si="0"/>
        <v>0</v>
      </c>
      <c r="E34" s="21">
        <f t="shared" si="1"/>
        <v>0</v>
      </c>
    </row>
    <row r="35" spans="1:5">
      <c r="A35" s="24" t="s">
        <v>14</v>
      </c>
      <c r="B35" s="41">
        <v>2730</v>
      </c>
      <c r="C35" s="32"/>
      <c r="D35" s="32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40">
        <v>3000</v>
      </c>
      <c r="C36" s="32">
        <f>C37+C38</f>
        <v>0</v>
      </c>
      <c r="D36" s="32">
        <f t="shared" si="0"/>
        <v>0</v>
      </c>
      <c r="E36" s="21">
        <f t="shared" si="1"/>
        <v>0</v>
      </c>
    </row>
    <row r="37" spans="1:5">
      <c r="A37" s="24" t="s">
        <v>17</v>
      </c>
      <c r="B37" s="41">
        <v>3110</v>
      </c>
      <c r="C37" s="32"/>
      <c r="D37" s="32">
        <f t="shared" si="0"/>
        <v>0</v>
      </c>
      <c r="E37" s="21">
        <f t="shared" si="1"/>
        <v>0</v>
      </c>
    </row>
    <row r="38" spans="1:5">
      <c r="A38" s="24" t="s">
        <v>18</v>
      </c>
      <c r="B38" s="41">
        <v>3132</v>
      </c>
      <c r="C38" s="32"/>
      <c r="D38" s="32">
        <f t="shared" si="0"/>
        <v>0</v>
      </c>
      <c r="E38" s="21">
        <f t="shared" si="1"/>
        <v>0</v>
      </c>
    </row>
    <row r="39" spans="1:5" ht="18">
      <c r="A39" s="4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70" zoomScaleSheetLayoutView="100" workbookViewId="0">
      <selection activeCell="E1" sqref="E1:G1048576"/>
    </sheetView>
  </sheetViews>
  <sheetFormatPr defaultColWidth="14.42578125" defaultRowHeight="15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52.5" customHeight="1">
      <c r="A5" s="16" t="s">
        <v>23</v>
      </c>
      <c r="B5" s="44" t="s">
        <v>39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736086.05000000016</v>
      </c>
      <c r="D15" s="27">
        <f>C15</f>
        <v>736086.05000000016</v>
      </c>
      <c r="E15" s="21">
        <f>C15-D15</f>
        <v>0</v>
      </c>
      <c r="F15" s="21">
        <f>C18+C19+C20+C21+C22+C23+C24+C25+C26+C27+C34+C36</f>
        <v>736086.05000000016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736086.05000000016</v>
      </c>
      <c r="D16" s="27">
        <f t="shared" ref="D16:D38" si="0">C16</f>
        <v>736086.05000000016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736086.05000000016</v>
      </c>
      <c r="D17" s="27">
        <f t="shared" si="0"/>
        <v>736086.05000000016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3890.12</v>
      </c>
      <c r="D22" s="27">
        <f t="shared" si="0"/>
        <v>3890.12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732195.93000000017</v>
      </c>
      <c r="D27" s="27">
        <f t="shared" si="0"/>
        <v>732195.93000000017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674085.31</v>
      </c>
      <c r="D28" s="26">
        <f t="shared" si="0"/>
        <v>674085.31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14524.42</v>
      </c>
      <c r="D29" s="26">
        <f t="shared" si="0"/>
        <v>14524.42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42989.39</v>
      </c>
      <c r="D30" s="26">
        <f t="shared" si="0"/>
        <v>42989.39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v>596.80999999999995</v>
      </c>
      <c r="D32" s="26">
        <f t="shared" si="0"/>
        <v>596.80999999999995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2" spans="1:5" ht="15" customHeight="1">
      <c r="C42" s="19"/>
      <c r="D42" s="19"/>
    </row>
    <row r="43" spans="1:5" ht="15" customHeight="1">
      <c r="C43" s="19"/>
      <c r="D43" s="19"/>
    </row>
    <row r="44" spans="1:5" ht="15" customHeight="1"/>
    <row r="45" spans="1:5" ht="15" customHeight="1"/>
    <row r="46" spans="1:5" s="7" customFormat="1"/>
    <row r="47" spans="1:5" s="7" customFormat="1"/>
    <row r="48" spans="1:5" s="7" customForma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s="7" customFormat="1"/>
    <row r="85" s="7" customFormat="1"/>
    <row r="86" s="7" customForma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="7" customFormat="1"/>
    <row r="123" s="7" customFormat="1"/>
    <row r="124" s="7" customForma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s="7" customFormat="1"/>
    <row r="161" s="7" customFormat="1"/>
    <row r="162" s="7" customForma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s="7" customFormat="1"/>
    <row r="199" s="7" customFormat="1"/>
    <row r="200" s="7" customFormat="1"/>
    <row r="201" ht="15" customHeight="1"/>
    <row r="202" ht="15" customHeigh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10" zoomScaleNormal="70" zoomScaleSheetLayoutView="100" workbookViewId="0">
      <selection activeCell="E10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52.5" customHeight="1">
      <c r="A5" s="16" t="s">
        <v>23</v>
      </c>
      <c r="B5" s="44" t="s">
        <v>40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505489.83</v>
      </c>
      <c r="D15" s="27">
        <f>C15</f>
        <v>505489.83</v>
      </c>
      <c r="E15" s="21">
        <f>C15-D15</f>
        <v>0</v>
      </c>
      <c r="F15" s="21">
        <f>C18+C19+C20+C21+C22+C23+C24+C25+C26+C27+C34+C36</f>
        <v>505489.83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505489.83</v>
      </c>
      <c r="D16" s="27">
        <f t="shared" ref="D16:D38" si="0">C16</f>
        <v>505489.83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505489.83</v>
      </c>
      <c r="D17" s="27">
        <f t="shared" si="0"/>
        <v>505489.83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2928.5</v>
      </c>
      <c r="D22" s="27">
        <f t="shared" si="0"/>
        <v>2928.5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502561.33</v>
      </c>
      <c r="D27" s="27">
        <f t="shared" si="0"/>
        <v>502561.33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460849.51</v>
      </c>
      <c r="D28" s="26">
        <f t="shared" si="0"/>
        <v>460849.51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3290.69</v>
      </c>
      <c r="D29" s="26">
        <f t="shared" si="0"/>
        <v>3290.69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37824.32</v>
      </c>
      <c r="D30" s="26">
        <f t="shared" si="0"/>
        <v>37824.32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v>596.80999999999995</v>
      </c>
      <c r="D32" s="26">
        <f t="shared" si="0"/>
        <v>596.80999999999995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80" zoomScaleSheetLayoutView="100" workbookViewId="0">
      <selection activeCell="E1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2.25" customHeight="1">
      <c r="A5" s="16" t="s">
        <v>23</v>
      </c>
      <c r="B5" s="44" t="s">
        <v>41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282180.99</v>
      </c>
      <c r="D15" s="27">
        <f>C15</f>
        <v>282180.99</v>
      </c>
      <c r="E15" s="21">
        <f>C15-D15</f>
        <v>0</v>
      </c>
      <c r="F15" s="21">
        <f>C18+C19+C20+C21+C22+C23+C24+C25+C26+C27+C34+C36</f>
        <v>282180.99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282180.99</v>
      </c>
      <c r="D16" s="27">
        <f t="shared" ref="D16:D38" si="0">C16</f>
        <v>282180.99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282180.99</v>
      </c>
      <c r="D17" s="27">
        <f t="shared" si="0"/>
        <v>282180.99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3176.5</v>
      </c>
      <c r="D22" s="27">
        <f t="shared" si="0"/>
        <v>3176.5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v>4660.6000000000004</v>
      </c>
      <c r="D24" s="27">
        <f t="shared" si="0"/>
        <v>4660.6000000000004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274343.89</v>
      </c>
      <c r="D27" s="27">
        <f t="shared" si="0"/>
        <v>274343.89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174234.32</v>
      </c>
      <c r="D28" s="26">
        <f t="shared" si="0"/>
        <v>174234.32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6921.79</v>
      </c>
      <c r="D29" s="26">
        <f t="shared" si="0"/>
        <v>6921.79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92789.91</v>
      </c>
      <c r="D30" s="26">
        <f t="shared" si="0"/>
        <v>92789.91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v>397.87</v>
      </c>
      <c r="D32" s="26">
        <f t="shared" si="0"/>
        <v>397.87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13" zoomScaleNormal="60" zoomScaleSheetLayoutView="100" workbookViewId="0">
      <selection activeCell="E4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2.25" customHeight="1">
      <c r="A5" s="16" t="s">
        <v>23</v>
      </c>
      <c r="B5" s="44" t="s">
        <v>42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434883.37000000005</v>
      </c>
      <c r="D15" s="27">
        <f>C15</f>
        <v>434883.37000000005</v>
      </c>
      <c r="E15" s="21">
        <f>C15-D15</f>
        <v>0</v>
      </c>
      <c r="F15" s="21">
        <f>C18+C20+C21+C22+C23+C24+C25+C26+C27+C34+C36</f>
        <v>434883.37000000005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434883.37000000005</v>
      </c>
      <c r="D16" s="27">
        <f t="shared" ref="D16:D38" si="0">C16</f>
        <v>434883.37000000005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434883.37000000005</v>
      </c>
      <c r="D17" s="27">
        <f t="shared" si="0"/>
        <v>434883.37000000005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3176.5</v>
      </c>
      <c r="D22" s="27">
        <f t="shared" si="0"/>
        <v>3176.5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431706.87000000005</v>
      </c>
      <c r="D27" s="27">
        <f t="shared" si="0"/>
        <v>431706.87000000005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412130.46</v>
      </c>
      <c r="D28" s="26">
        <f t="shared" si="0"/>
        <v>412130.46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3547.02</v>
      </c>
      <c r="D29" s="26">
        <f t="shared" si="0"/>
        <v>3547.02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15233.64</v>
      </c>
      <c r="D30" s="26">
        <f t="shared" si="0"/>
        <v>15233.64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v>795.75</v>
      </c>
      <c r="D32" s="26">
        <f t="shared" si="0"/>
        <v>795.75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70" zoomScaleSheetLayoutView="100" workbookViewId="0">
      <selection activeCell="E7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68.25" customHeight="1">
      <c r="A5" s="16" t="s">
        <v>23</v>
      </c>
      <c r="B5" s="44" t="s">
        <v>43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139519.63</v>
      </c>
      <c r="D15" s="27">
        <f>C15</f>
        <v>139519.63</v>
      </c>
      <c r="E15" s="21">
        <f>C15-D15</f>
        <v>0</v>
      </c>
      <c r="F15" s="21">
        <f>C18+C20+C21+C22+C23+C24+C25+C26+C27+C34+C36</f>
        <v>139519.63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139519.63</v>
      </c>
      <c r="D16" s="27">
        <f t="shared" ref="D16:D38" si="0">C16</f>
        <v>139519.63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139519.63</v>
      </c>
      <c r="D17" s="27">
        <f t="shared" si="0"/>
        <v>139519.63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62024.5</v>
      </c>
      <c r="D22" s="27">
        <f t="shared" si="0"/>
        <v>62024.5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77495.12999999999</v>
      </c>
      <c r="D27" s="27">
        <f t="shared" si="0"/>
        <v>77495.12999999999</v>
      </c>
      <c r="E27" s="21">
        <f t="shared" si="1"/>
        <v>0</v>
      </c>
    </row>
    <row r="28" spans="1:5">
      <c r="A28" s="24" t="s">
        <v>9</v>
      </c>
      <c r="B28" s="25">
        <v>2271</v>
      </c>
      <c r="C28" s="26"/>
      <c r="D28" s="26">
        <f t="shared" si="0"/>
        <v>0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141.84</v>
      </c>
      <c r="D29" s="26">
        <f t="shared" si="0"/>
        <v>141.84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77353.289999999994</v>
      </c>
      <c r="D30" s="26">
        <f t="shared" si="0"/>
        <v>77353.289999999994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v>0</v>
      </c>
      <c r="D32" s="26">
        <f t="shared" si="0"/>
        <v>0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13" zoomScaleNormal="70" zoomScaleSheetLayoutView="100" workbookViewId="0">
      <selection activeCell="E13" sqref="E1:G1048576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7" t="s">
        <v>0</v>
      </c>
      <c r="B1" s="46"/>
      <c r="C1" s="46"/>
      <c r="D1" s="46"/>
    </row>
    <row r="2" spans="1:7">
      <c r="A2" s="47" t="s">
        <v>32</v>
      </c>
      <c r="B2" s="46"/>
      <c r="C2" s="46"/>
      <c r="D2" s="46"/>
    </row>
    <row r="3" spans="1:7">
      <c r="A3" s="47" t="s">
        <v>62</v>
      </c>
      <c r="B3" s="46"/>
      <c r="C3" s="46"/>
      <c r="D3" s="46"/>
    </row>
    <row r="4" spans="1:7">
      <c r="A4" s="1"/>
      <c r="B4" s="1"/>
      <c r="C4" s="2"/>
    </row>
    <row r="5" spans="1:7" ht="46.5" customHeight="1">
      <c r="A5" s="16" t="s">
        <v>23</v>
      </c>
      <c r="B5" s="44" t="s">
        <v>44</v>
      </c>
      <c r="C5" s="44"/>
      <c r="D5" s="44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8" t="s">
        <v>31</v>
      </c>
      <c r="C9" s="48"/>
      <c r="D9" s="48"/>
    </row>
    <row r="10" spans="1:7">
      <c r="A10" s="3" t="s">
        <v>21</v>
      </c>
    </row>
    <row r="11" spans="1:7">
      <c r="A11" s="3" t="s">
        <v>1</v>
      </c>
    </row>
    <row r="12" spans="1:7" ht="15.75">
      <c r="A12" s="45"/>
      <c r="B12" s="46"/>
      <c r="C12" s="46"/>
      <c r="D12" s="46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130723.00999999998</v>
      </c>
      <c r="D15" s="27">
        <f>C15</f>
        <v>130723.00999999998</v>
      </c>
      <c r="E15" s="21">
        <f>C15-D15</f>
        <v>0</v>
      </c>
      <c r="F15" s="21">
        <f>C18+C20+C21+C22+C23+C24+C25+C26+C27+C34+C36+C19</f>
        <v>130723.00999999998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130723.00999999998</v>
      </c>
      <c r="D16" s="27">
        <f t="shared" ref="D16:D38" si="0">C16</f>
        <v>130723.00999999998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130723.00999999998</v>
      </c>
      <c r="D17" s="27">
        <f t="shared" si="0"/>
        <v>130723.00999999998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v>20559.599999999999</v>
      </c>
      <c r="D19" s="37">
        <f t="shared" si="0"/>
        <v>20559.599999999999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v>2508.5</v>
      </c>
      <c r="D22" s="27">
        <f t="shared" si="0"/>
        <v>2508.5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/>
    </row>
    <row r="26" spans="1:5">
      <c r="A26" s="22" t="s">
        <v>35</v>
      </c>
      <c r="B26" s="23">
        <v>2240</v>
      </c>
      <c r="C26" s="27">
        <v>5340</v>
      </c>
      <c r="D26" s="27">
        <f t="shared" si="0"/>
        <v>5340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102314.90999999999</v>
      </c>
      <c r="D27" s="27">
        <f t="shared" si="0"/>
        <v>102314.90999999999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v>84523.39</v>
      </c>
      <c r="D28" s="26">
        <f t="shared" si="0"/>
        <v>84523.39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v>1184.4499999999998</v>
      </c>
      <c r="D29" s="26">
        <f t="shared" si="0"/>
        <v>1184.4499999999998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v>16209.199999999999</v>
      </c>
      <c r="D30" s="26">
        <f t="shared" si="0"/>
        <v>16209.199999999999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v>397.87</v>
      </c>
      <c r="D32" s="26">
        <f t="shared" si="0"/>
        <v>397.87</v>
      </c>
      <c r="E32" s="21">
        <f t="shared" si="1"/>
        <v>0</v>
      </c>
    </row>
    <row r="33" spans="1:5" s="43" customFormat="1">
      <c r="A33" s="24" t="s">
        <v>65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2" spans="1:5" ht="15" customHeight="1">
      <c r="C42" s="19"/>
      <c r="D42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Вибір</vt:lpstr>
      <vt:lpstr>Мрія</vt:lpstr>
      <vt:lpstr>Перспектива</vt:lpstr>
      <vt:lpstr>Прогрес</vt:lpstr>
      <vt:lpstr>Світанок</vt:lpstr>
      <vt:lpstr>Натхнення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Вибір!Область_печати</vt:lpstr>
      <vt:lpstr>Мрія!Область_печати</vt:lpstr>
      <vt:lpstr>Натхнення!Область_печати</vt:lpstr>
      <vt:lpstr>Перспектива!Область_печати</vt:lpstr>
      <vt:lpstr>Прогрес!Область_печати</vt:lpstr>
      <vt:lpstr>Світанок!Область_печати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2023-04-03T14:53:14Z</cp:lastPrinted>
  <dcterms:created xsi:type="dcterms:W3CDTF">2018-06-18T10:20:14Z</dcterms:created>
  <dcterms:modified xsi:type="dcterms:W3CDTF">2023-04-04T08:26:19Z</dcterms:modified>
</cp:coreProperties>
</file>