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НД_2020\Карантин_резерв\"/>
    </mc:Choice>
  </mc:AlternateContent>
  <xr:revisionPtr revIDLastSave="0" documentId="8_{39C35C4C-8D1E-4347-A246-A50C6F034E52}" xr6:coauthVersionLast="43" xr6:coauthVersionMax="43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СІЧЕНЬ 2020" sheetId="1" r:id="rId1"/>
    <sheet name="ЛЮТИЙ 2020" sheetId="2" r:id="rId2"/>
    <sheet name="БЕРЕЗЕНЬ 2020" sheetId="3" r:id="rId3"/>
    <sheet name="КВІТЕНЬ 2020" sheetId="4" r:id="rId4"/>
    <sheet name="ТРАВЕНЬ 2020" sheetId="5" r:id="rId5"/>
    <sheet name="ЧЕРВЕНЬ 2020 " sheetId="6" r:id="rId6"/>
    <sheet name="ЛИПЕНЬ 2020" sheetId="7" r:id="rId7"/>
    <sheet name="СЕРПЕНЬ 2020 " sheetId="8" r:id="rId8"/>
    <sheet name="ВЕРЕСЕНЬ 2020" sheetId="9" r:id="rId9"/>
    <sheet name="ЖОВТЕНЬ 2020" sheetId="10" r:id="rId10"/>
    <sheet name="ЛИСТОПАД 2020" sheetId="11" r:id="rId11"/>
    <sheet name="ГРУДЕНЬ 2020 " sheetId="12" r:id="rId12"/>
  </sheets>
  <definedNames>
    <definedName name="_xlnm.Print_Area" localSheetId="2">'БЕРЕЗЕНЬ 2020'!$N$1:$U$31</definedName>
    <definedName name="_xlnm.Print_Area" localSheetId="8">'ВЕРЕСЕНЬ 2020'!$P$5:$X$36</definedName>
    <definedName name="_xlnm.Print_Area" localSheetId="11">'ГРУДЕНЬ 2020 '!#REF!</definedName>
    <definedName name="_xlnm.Print_Area" localSheetId="9">'ЖОВТЕНЬ 2020'!#REF!</definedName>
    <definedName name="_xlnm.Print_Area" localSheetId="3">'КВІТЕНЬ 2020'!$B$2:$H$34</definedName>
    <definedName name="_xlnm.Print_Area" localSheetId="6">'ЛИПЕНЬ 2020'!$B$1:$H$33</definedName>
    <definedName name="_xlnm.Print_Area" localSheetId="10">'ЛИСТОПАД 2020'!#REF!</definedName>
    <definedName name="_xlnm.Print_Area" localSheetId="1">'ЛЮТИЙ 2020'!$B$2:$H$36</definedName>
    <definedName name="_xlnm.Print_Area" localSheetId="7">'СЕРПЕНЬ 2020 '!$B$4:$H$35</definedName>
    <definedName name="_xlnm.Print_Area" localSheetId="0">'СІЧЕНЬ 2020'!$B$1:$H$34</definedName>
    <definedName name="_xlnm.Print_Area" localSheetId="4">'ТРАВЕНЬ 2020'!$B$1:$H$34</definedName>
    <definedName name="_xlnm.Print_Area" localSheetId="5">'ЧЕРВЕНЬ 2020 '!$O$4:$V$35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0" l="1"/>
  <c r="X24" i="12"/>
  <c r="X26" i="12"/>
  <c r="X27" i="12"/>
  <c r="X28" i="12"/>
  <c r="X29" i="12"/>
  <c r="X22" i="12"/>
  <c r="X19" i="12"/>
  <c r="X16" i="12"/>
  <c r="X21" i="12"/>
  <c r="H19" i="12"/>
  <c r="H19" i="11"/>
  <c r="H27" i="11" s="1"/>
  <c r="X32" i="12" l="1"/>
  <c r="Z24" i="12"/>
  <c r="Z25" i="12" s="1"/>
  <c r="H19" i="10"/>
  <c r="W27" i="9" l="1"/>
  <c r="W26" i="9"/>
  <c r="W25" i="9"/>
  <c r="W24" i="9"/>
  <c r="W17" i="9"/>
  <c r="W20" i="9"/>
  <c r="V25" i="6"/>
  <c r="V24" i="6"/>
  <c r="V23" i="6"/>
  <c r="V22" i="6"/>
  <c r="V17" i="6"/>
  <c r="V15" i="6"/>
  <c r="V18" i="6"/>
  <c r="H19" i="9"/>
  <c r="H19" i="8"/>
  <c r="H19" i="7"/>
  <c r="W22" i="9" s="1"/>
  <c r="H19" i="6"/>
  <c r="V20" i="6" s="1"/>
  <c r="V28" i="6" s="1"/>
  <c r="H19" i="5"/>
  <c r="H19" i="4"/>
  <c r="H19" i="3"/>
  <c r="H19" i="2"/>
  <c r="W30" i="9" l="1"/>
  <c r="Y22" i="9" s="1"/>
  <c r="Y23" i="9" s="1"/>
  <c r="H19" i="1"/>
  <c r="H14" i="1"/>
  <c r="K25" i="1" l="1"/>
  <c r="U27" i="3" l="1"/>
  <c r="U26" i="3"/>
  <c r="U25" i="3"/>
  <c r="U24" i="3"/>
  <c r="U22" i="3"/>
  <c r="U20" i="3"/>
  <c r="U19" i="3"/>
  <c r="U17" i="3"/>
  <c r="H16" i="7" l="1"/>
  <c r="W19" i="9" s="1"/>
  <c r="H27" i="1" l="1"/>
  <c r="H27" i="2" l="1"/>
  <c r="H27" i="3" l="1"/>
  <c r="H11" i="4" s="1"/>
  <c r="U30" i="3" l="1"/>
  <c r="H27" i="4"/>
  <c r="H11" i="5" s="1"/>
  <c r="H27" i="5" l="1"/>
  <c r="H11" i="6" s="1"/>
  <c r="H27" i="6" l="1"/>
  <c r="H11" i="7" s="1"/>
  <c r="H27" i="7" l="1"/>
  <c r="H11" i="8" s="1"/>
  <c r="H27" i="8" l="1"/>
  <c r="H11" i="9" s="1"/>
  <c r="H27" i="9" s="1"/>
  <c r="H11" i="10" l="1"/>
  <c r="H11" i="11" l="1"/>
  <c r="H11" i="12" s="1"/>
  <c r="H27" i="12" s="1"/>
</calcChain>
</file>

<file path=xl/sharedStrings.xml><?xml version="1.0" encoding="utf-8"?>
<sst xmlns="http://schemas.openxmlformats.org/spreadsheetml/2006/main" count="304" uniqueCount="56">
  <si>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</si>
  <si>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</si>
  <si>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</si>
  <si>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</si>
  <si>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</si>
  <si>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</si>
  <si>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</si>
  <si>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</si>
  <si>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</si>
  <si>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</si>
  <si>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</si>
  <si>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</si>
  <si>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</si>
  <si>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</si>
  <si>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</si>
  <si>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</si>
  <si>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С І Ч Е Н Ь   2020 р.</t>
  </si>
  <si>
    <t>Залишок коштів на 31.01.2020 р.</t>
  </si>
  <si>
    <t>Залишок коштів на 31.03.2020 р.</t>
  </si>
  <si>
    <t>БЕРЕЗЕНЬ   2020 р.</t>
  </si>
  <si>
    <t>Залишок коштів на 01.03.2020 р.</t>
  </si>
  <si>
    <t>ВЕРЕСЕНЬ   2020 р.</t>
  </si>
  <si>
    <t>Залишок коштів на 01.01.2020 р.</t>
  </si>
  <si>
    <t>ЛЮТИЙ   2020 р.</t>
  </si>
  <si>
    <t>Залишок коштів на 01.02.2020 р.</t>
  </si>
  <si>
    <t>Залишок коштів на 29.02.2020 р.</t>
  </si>
  <si>
    <t>КВІТЕНЬ   2020 р.</t>
  </si>
  <si>
    <t>Залишок коштів на 01.04.2020 р.</t>
  </si>
  <si>
    <t>ТРАВЕНЬ   2020 р.</t>
  </si>
  <si>
    <t>Залишок коштів на 01.05.2020 р.</t>
  </si>
  <si>
    <t>Залишок коштів на 31.05.2020 р.</t>
  </si>
  <si>
    <t>ЧЕРВЕНЬ   2020 р.</t>
  </si>
  <si>
    <t>Залишок коштів на 01.06.2020 р.</t>
  </si>
  <si>
    <t>Залишок коштів на 30.04.2020 р.</t>
  </si>
  <si>
    <t>Залишок коштів на 30.06.2020 р.</t>
  </si>
  <si>
    <t>ЛИПЕНЬ   2020 р.</t>
  </si>
  <si>
    <t>Залишок коштів на 01.07.2020 р.</t>
  </si>
  <si>
    <t>Залишок коштів на 31.07.2020 р.</t>
  </si>
  <si>
    <t>СЕРПЕНЬ   2020 р.</t>
  </si>
  <si>
    <t>Залишок коштів на 01.08.2020 р.</t>
  </si>
  <si>
    <t>Залишок коштів на 30.08.2020 р.</t>
  </si>
  <si>
    <t>Залишок коштів на 01.09.2020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</si>
  <si>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</si>
  <si>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</si>
  <si>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2020 р.</t>
    </r>
  </si>
  <si>
    <t>Залишок коштів на 30.09.2020 р.</t>
  </si>
  <si>
    <t>ЖОВТЕНЬ   2020 р.</t>
  </si>
  <si>
    <t>Залишок коштів на 01.10.2020 р.</t>
  </si>
  <si>
    <t>ЛИСТОПАД   2020 р.</t>
  </si>
  <si>
    <t>Залишок коштів на 02.11.2020 р.</t>
  </si>
  <si>
    <t>Залишок коштів на 30.11.2020 р.</t>
  </si>
  <si>
    <t>Залишок коштів на 30.10.2020 р.</t>
  </si>
  <si>
    <t>ГРУДЕНЬ   2020 р.</t>
  </si>
  <si>
    <t>Залишок коштів на 01.12.2020 р.</t>
  </si>
  <si>
    <t>Залишок коштів на 31.12.2020 р.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</si>
  <si>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2020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</si>
</sst>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4"/>
  <sheetViews>
    <sheetView topLeftCell="A7" workbookViewId="0">
      <selection activeCell="H19" sqref="H19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16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22</v>
      </c>
      <c r="C11" s="9"/>
      <c r="D11" s="9"/>
      <c r="E11" s="9"/>
      <c r="F11" s="15"/>
      <c r="G11" s="9"/>
      <c r="H11" s="24">
        <v>11.51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f>SUM(H16:H17)</f>
        <v>315483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312483</v>
      </c>
      <c r="I16" s="9"/>
      <c r="J16" s="9"/>
    </row>
    <row r="17" spans="1:11" ht="18" x14ac:dyDescent="0.25">
      <c r="A17" s="9"/>
      <c r="B17" s="9" t="s">
        <v>6</v>
      </c>
      <c r="C17" s="9"/>
      <c r="D17" s="9"/>
      <c r="E17" s="9"/>
      <c r="F17" s="9"/>
      <c r="G17" s="9"/>
      <c r="H17" s="16">
        <v>3000</v>
      </c>
      <c r="I17" s="9"/>
      <c r="J17" s="9"/>
    </row>
    <row r="18" spans="1:11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309128.21000000002</v>
      </c>
      <c r="I19" s="19"/>
      <c r="J19" s="16"/>
    </row>
    <row r="20" spans="1:11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1" ht="18" x14ac:dyDescent="0.25">
      <c r="A21" s="9"/>
      <c r="B21" s="9" t="s">
        <v>9</v>
      </c>
      <c r="C21" s="9"/>
      <c r="D21" s="9"/>
      <c r="E21" s="9"/>
      <c r="F21" s="9"/>
      <c r="G21" s="9"/>
      <c r="H21" s="16">
        <v>157902</v>
      </c>
      <c r="I21" s="9"/>
      <c r="J21" s="9"/>
    </row>
    <row r="22" spans="1:11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131209.56</v>
      </c>
      <c r="I22" s="9"/>
      <c r="J22" s="9"/>
    </row>
    <row r="23" spans="1:11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12491.64</v>
      </c>
      <c r="I23" s="9"/>
      <c r="J23" s="9"/>
    </row>
    <row r="24" spans="1:11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7525.01</v>
      </c>
      <c r="I24" s="9"/>
      <c r="J24" s="9"/>
    </row>
    <row r="25" spans="1:11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>
        <f>SUM(H21+H22+H23+H24)</f>
        <v>309128.21000000002</v>
      </c>
    </row>
    <row r="26" spans="1:11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 x14ac:dyDescent="0.25">
      <c r="A27" s="9"/>
      <c r="B27" s="9" t="s">
        <v>17</v>
      </c>
      <c r="C27" s="9"/>
      <c r="D27" s="9"/>
      <c r="E27" s="9"/>
      <c r="F27" s="9"/>
      <c r="G27" s="9"/>
      <c r="H27" s="16">
        <f>SUM(H11+H14-H19)</f>
        <v>6366.2999999999884</v>
      </c>
      <c r="I27" s="9"/>
      <c r="J27" s="16"/>
    </row>
    <row r="28" spans="1:11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1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1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1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1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4"/>
  <sheetViews>
    <sheetView topLeftCell="A10" workbookViewId="0">
      <selection activeCell="H27" sqref="H2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46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47</v>
      </c>
      <c r="C11" s="9"/>
      <c r="D11" s="9"/>
      <c r="E11" s="9"/>
      <c r="F11" s="15"/>
      <c r="G11" s="9"/>
      <c r="H11" s="24">
        <f>SUM('ВЕРЕСЕНЬ 2020'!H27)</f>
        <v>5686.9999999999418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303489.56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301289.56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2200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299665.69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194846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92855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3661.96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8302.73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51</v>
      </c>
      <c r="C27" s="9"/>
      <c r="D27" s="9"/>
      <c r="E27" s="9"/>
      <c r="F27" s="9"/>
      <c r="G27" s="9"/>
      <c r="H27" s="16">
        <f>SUM(H11+H14-H19)</f>
        <v>9510.8699999999371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4"/>
  <sheetViews>
    <sheetView topLeftCell="A11" workbookViewId="0">
      <selection activeCell="H22" sqref="H2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48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49</v>
      </c>
      <c r="C11" s="9"/>
      <c r="D11" s="9"/>
      <c r="E11" s="9"/>
      <c r="F11" s="15"/>
      <c r="G11" s="9"/>
      <c r="H11" s="24">
        <f>SUM('ЖОВТЕНЬ 2020'!H27)</f>
        <v>9510.8699999999371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342280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342280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342942.50000000006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249742.7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59155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25619.02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8425.7800000000007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50</v>
      </c>
      <c r="C27" s="9"/>
      <c r="D27" s="9"/>
      <c r="E27" s="9"/>
      <c r="F27" s="9"/>
      <c r="G27" s="9"/>
      <c r="H27" s="16">
        <f>SUM(H11+H14-H19)</f>
        <v>8848.3699999998789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E7B2-B0F2-46AB-AA0A-A88E70C0E9BA}">
  <dimension ref="A1:Z454"/>
  <sheetViews>
    <sheetView tabSelected="1" topLeftCell="I19" workbookViewId="0">
      <selection activeCell="X25" sqref="X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52</v>
      </c>
      <c r="F8" s="7"/>
      <c r="G8" s="7"/>
      <c r="H8" s="8"/>
      <c r="I8" s="7"/>
      <c r="R8" s="3"/>
      <c r="S8" s="3"/>
      <c r="T8" s="3"/>
      <c r="U8" s="4" t="s">
        <v>0</v>
      </c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 t="s">
        <v>1</v>
      </c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53</v>
      </c>
      <c r="C11" s="9"/>
      <c r="D11" s="9"/>
      <c r="E11" s="9"/>
      <c r="F11" s="15"/>
      <c r="G11" s="9"/>
      <c r="H11" s="24">
        <f>SUM('ЛИСТОПАД 2020'!H27)</f>
        <v>8848.3699999998789</v>
      </c>
      <c r="I11" s="9"/>
      <c r="J11" s="9"/>
      <c r="R11" s="9"/>
      <c r="S11" s="9"/>
      <c r="T11" s="10" t="s">
        <v>2</v>
      </c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23.25" x14ac:dyDescent="0.3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 t="s">
        <v>55</v>
      </c>
      <c r="U13" s="10"/>
      <c r="V13" s="7"/>
      <c r="W13" s="7"/>
      <c r="X13" s="8"/>
      <c r="Y13" s="7"/>
    </row>
    <row r="14" spans="1:26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342011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5"/>
    </row>
    <row r="16" spans="1:26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342011</v>
      </c>
      <c r="I16" s="9"/>
      <c r="J16" s="9"/>
      <c r="R16" s="9" t="s">
        <v>47</v>
      </c>
      <c r="S16" s="9"/>
      <c r="T16" s="9"/>
      <c r="U16" s="9"/>
      <c r="V16" s="15"/>
      <c r="W16" s="9"/>
      <c r="X16" s="16">
        <f>SUM('ЖОВТЕНЬ 2020'!H11)</f>
        <v>5686.9999999999418</v>
      </c>
      <c r="Y16" s="9"/>
      <c r="Z16" s="9"/>
    </row>
    <row r="17" spans="1:2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5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5"/>
    </row>
    <row r="19" spans="1:2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347749.52</v>
      </c>
      <c r="I19" s="19"/>
      <c r="J19" s="16"/>
      <c r="R19" s="17" t="s">
        <v>3</v>
      </c>
      <c r="S19" s="17"/>
      <c r="T19" s="17"/>
      <c r="U19" s="17"/>
      <c r="V19" s="17"/>
      <c r="W19" s="17"/>
      <c r="X19" s="18">
        <f>SUM('ЖОВТЕНЬ 2020'!H14+'ЛИСТОПАД 2020'!H14+'ГРУДЕНЬ 2020 '!H14)</f>
        <v>987780.56</v>
      </c>
      <c r="Y19" s="17"/>
      <c r="Z19" s="17"/>
    </row>
    <row r="20" spans="1:2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R20" s="9"/>
      <c r="S20" s="9" t="s">
        <v>4</v>
      </c>
      <c r="T20" s="9"/>
      <c r="U20" s="9"/>
      <c r="V20" s="9"/>
      <c r="W20" s="9"/>
      <c r="X20" s="16"/>
      <c r="Y20" s="9"/>
      <c r="Z20" s="9"/>
    </row>
    <row r="21" spans="1:26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237200.96</v>
      </c>
      <c r="I21" s="9"/>
      <c r="J21" s="9"/>
      <c r="R21" s="9" t="s">
        <v>5</v>
      </c>
      <c r="S21" s="9"/>
      <c r="T21" s="9"/>
      <c r="U21" s="9"/>
      <c r="V21" s="9"/>
      <c r="W21" s="9"/>
      <c r="X21" s="16">
        <f>SUM('ЛИПЕНЬ 2020'!I18+'СЕРПЕНЬ 2020 '!I18+'ВЕРЕСЕНЬ 2020'!I18)</f>
        <v>0</v>
      </c>
      <c r="Y21" s="9"/>
      <c r="Z21" s="9"/>
    </row>
    <row r="22" spans="1:26" ht="18" x14ac:dyDescent="0.25">
      <c r="A22" s="9"/>
      <c r="B22" s="9" t="s">
        <v>10</v>
      </c>
      <c r="C22" s="9"/>
      <c r="D22" s="9"/>
      <c r="E22" s="9"/>
      <c r="F22" s="9"/>
      <c r="G22" s="9"/>
      <c r="H22" s="16">
        <v>97845</v>
      </c>
      <c r="I22" s="9"/>
      <c r="J22" s="9"/>
      <c r="R22" s="9" t="s">
        <v>6</v>
      </c>
      <c r="S22" s="9"/>
      <c r="T22" s="9"/>
      <c r="U22" s="9"/>
      <c r="V22" s="9"/>
      <c r="W22" s="9"/>
      <c r="X22" s="16">
        <f>SUM('ЖОВТЕНЬ 2020'!H17)</f>
        <v>2200</v>
      </c>
      <c r="Y22" s="9"/>
      <c r="Z22" s="9"/>
    </row>
    <row r="23" spans="1:26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4630.53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5"/>
    </row>
    <row r="24" spans="1:26" ht="20.25" x14ac:dyDescent="0.3">
      <c r="A24" s="9"/>
      <c r="B24" s="9" t="s">
        <v>12</v>
      </c>
      <c r="C24" s="9"/>
      <c r="D24" s="9"/>
      <c r="E24" s="9"/>
      <c r="F24" s="9"/>
      <c r="G24" s="9"/>
      <c r="H24" s="16">
        <v>8073.03</v>
      </c>
      <c r="I24" s="9"/>
      <c r="J24" s="9"/>
      <c r="R24" s="17" t="s">
        <v>7</v>
      </c>
      <c r="S24" s="19"/>
      <c r="T24" s="19"/>
      <c r="U24" s="19"/>
      <c r="V24" s="19"/>
      <c r="W24" s="19"/>
      <c r="X24" s="18">
        <f>SUM('ЖОВТЕНЬ 2020'!H19+'ЛИСТОПАД 2020'!H19+'ГРУДЕНЬ 2020 '!H19)</f>
        <v>990357.71000000008</v>
      </c>
      <c r="Y24" s="19"/>
      <c r="Z24" s="16">
        <f>SUM(X16+X19-X32)</f>
        <v>990357.71000000008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R25" s="9"/>
      <c r="S25" s="9" t="s">
        <v>8</v>
      </c>
      <c r="T25" s="9"/>
      <c r="U25" s="9"/>
      <c r="V25" s="9"/>
      <c r="W25" s="9"/>
      <c r="X25" s="16"/>
      <c r="Y25" s="9"/>
      <c r="Z25" s="16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 t="s">
        <v>9</v>
      </c>
      <c r="S26" s="9"/>
      <c r="T26" s="9"/>
      <c r="U26" s="9"/>
      <c r="V26" s="9"/>
      <c r="W26" s="9"/>
      <c r="X26" s="16">
        <f>SUM('ЖОВТЕНЬ 2020'!H21+'ЛИСТОПАД 2020'!H21+'ГРУДЕНЬ 2020 '!H21)</f>
        <v>681789.66</v>
      </c>
      <c r="Y26" s="9"/>
      <c r="Z26" s="9"/>
    </row>
    <row r="27" spans="1:26" ht="18" x14ac:dyDescent="0.25">
      <c r="A27" s="9"/>
      <c r="B27" s="9" t="s">
        <v>54</v>
      </c>
      <c r="C27" s="9"/>
      <c r="D27" s="9"/>
      <c r="E27" s="9"/>
      <c r="F27" s="9"/>
      <c r="G27" s="9"/>
      <c r="H27" s="16">
        <f>SUM(H11+H14-H19)</f>
        <v>3109.8499999998603</v>
      </c>
      <c r="I27" s="9"/>
      <c r="J27" s="16"/>
      <c r="R27" s="9" t="s">
        <v>10</v>
      </c>
      <c r="S27" s="9"/>
      <c r="T27" s="9"/>
      <c r="U27" s="9"/>
      <c r="V27" s="9"/>
      <c r="W27" s="9"/>
      <c r="X27" s="16">
        <f>SUM('ЖОВТЕНЬ 2020'!H22+'ЛИСТОПАД 2020'!H22+'ГРУДЕНЬ 2020 '!H22)</f>
        <v>249855</v>
      </c>
      <c r="Y27" s="9"/>
      <c r="Z27" s="9"/>
    </row>
    <row r="28" spans="1:26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R28" s="9" t="s">
        <v>11</v>
      </c>
      <c r="S28" s="9"/>
      <c r="T28" s="9"/>
      <c r="U28" s="9"/>
      <c r="V28" s="9"/>
      <c r="W28" s="9"/>
      <c r="X28" s="16">
        <f>SUM('ЖОВТЕНЬ 2020'!H23+'ЛИСТОПАД 2020'!H23+'ГРУДЕНЬ 2020 '!H23)</f>
        <v>33911.51</v>
      </c>
      <c r="Y28" s="9"/>
      <c r="Z28" s="9"/>
    </row>
    <row r="29" spans="1:26" ht="18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R29" s="9" t="s">
        <v>12</v>
      </c>
      <c r="S29" s="9"/>
      <c r="T29" s="9"/>
      <c r="U29" s="9"/>
      <c r="V29" s="9"/>
      <c r="W29" s="9"/>
      <c r="X29" s="16">
        <f>SUM('ЖОВТЕНЬ 2020'!H24+'ЛИСТОПАД 2020'!H24+'ГРУДЕНЬ 2020 '!H24)</f>
        <v>24801.54</v>
      </c>
      <c r="Y29" s="9"/>
      <c r="Z29" s="9"/>
    </row>
    <row r="30" spans="1:2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R30" s="1"/>
      <c r="S30" s="1"/>
      <c r="T30" s="1"/>
      <c r="U30" s="1"/>
      <c r="V30" s="1"/>
      <c r="W30" s="1"/>
      <c r="X30" s="20"/>
      <c r="Y30" s="1"/>
      <c r="Z30" s="25"/>
    </row>
    <row r="31" spans="1:2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R31" s="1"/>
      <c r="S31" s="1"/>
      <c r="T31" s="1"/>
      <c r="U31" s="1"/>
      <c r="V31" s="1"/>
      <c r="W31" s="1"/>
      <c r="X31" s="2"/>
      <c r="Y31" s="1"/>
      <c r="Z31" s="25"/>
    </row>
    <row r="32" spans="1:2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R32" s="9" t="s">
        <v>45</v>
      </c>
      <c r="S32" s="9"/>
      <c r="T32" s="9"/>
      <c r="U32" s="9"/>
      <c r="V32" s="9"/>
      <c r="W32" s="9"/>
      <c r="X32" s="16">
        <f>SUM(X16+X19-X24)</f>
        <v>3109.8499999999767</v>
      </c>
      <c r="Y32" s="9"/>
      <c r="Z32" s="16"/>
    </row>
    <row r="33" spans="1:26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R33" s="1"/>
      <c r="S33" s="1"/>
      <c r="T33" s="1"/>
      <c r="U33" s="1"/>
      <c r="V33" s="1"/>
      <c r="W33" s="1"/>
      <c r="X33" s="2"/>
      <c r="Y33" s="1"/>
      <c r="Z33" s="26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26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R36" s="9" t="s">
        <v>13</v>
      </c>
      <c r="S36" s="9"/>
      <c r="T36" s="9" t="s">
        <v>14</v>
      </c>
      <c r="U36" s="9"/>
      <c r="V36" s="9"/>
      <c r="W36" s="9"/>
      <c r="X36" s="16" t="s">
        <v>15</v>
      </c>
      <c r="Y36" s="9"/>
    </row>
    <row r="37" spans="1:26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  <c r="R38" s="26"/>
      <c r="S38" s="26"/>
      <c r="T38" s="26"/>
      <c r="U38" s="26"/>
      <c r="V38" s="26"/>
      <c r="W38" s="26"/>
      <c r="X38" s="27"/>
      <c r="Y38" s="26"/>
    </row>
    <row r="39" spans="1:26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6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6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6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6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6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6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6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6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6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4"/>
  <sheetViews>
    <sheetView workbookViewId="0">
      <selection activeCell="J20" sqref="J20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24</v>
      </c>
      <c r="C11" s="9"/>
      <c r="D11" s="9"/>
      <c r="E11" s="9"/>
      <c r="F11" s="15"/>
      <c r="G11" s="9"/>
      <c r="H11" s="24">
        <v>6366.3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281313.7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281313.7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285576.86000000004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175856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76945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25381.83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7394.03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25</v>
      </c>
      <c r="C27" s="9"/>
      <c r="D27" s="9"/>
      <c r="E27" s="9"/>
      <c r="F27" s="9"/>
      <c r="G27" s="9"/>
      <c r="H27" s="16">
        <f>SUM(H11+H14-H19)</f>
        <v>2103.1399999999558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54"/>
  <sheetViews>
    <sheetView topLeftCell="F16" workbookViewId="0">
      <selection activeCell="U22" sqref="U22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6" bestFit="1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19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20</v>
      </c>
      <c r="C11" s="9"/>
      <c r="D11" s="9"/>
      <c r="E11" s="9"/>
      <c r="F11" s="15"/>
      <c r="G11" s="9"/>
      <c r="H11" s="24">
        <v>2103.14</v>
      </c>
      <c r="I11" s="9"/>
      <c r="J11" s="9"/>
      <c r="O11" s="1"/>
      <c r="P11" s="1"/>
      <c r="Q11" s="10" t="s">
        <v>42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255142.5</v>
      </c>
      <c r="I14" s="17"/>
      <c r="J14" s="17"/>
      <c r="O14" s="9" t="s">
        <v>22</v>
      </c>
      <c r="P14" s="9"/>
      <c r="Q14" s="9"/>
      <c r="R14" s="9"/>
      <c r="S14" s="15"/>
      <c r="T14" s="9"/>
      <c r="U14" s="16">
        <v>11.51</v>
      </c>
      <c r="V14" s="9"/>
      <c r="W14" s="9"/>
    </row>
    <row r="15" spans="1:23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255142.5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2020'!H14+'ЛЮТИЙ 2020'!H14+'БЕРЕЗЕНЬ 2020'!H14)</f>
        <v>851939.2</v>
      </c>
      <c r="V17" s="17"/>
      <c r="W17" s="17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256204.07</v>
      </c>
      <c r="I19" s="19"/>
      <c r="J19" s="16"/>
      <c r="O19" s="9" t="s">
        <v>5</v>
      </c>
      <c r="P19" s="9"/>
      <c r="Q19" s="9"/>
      <c r="R19" s="9"/>
      <c r="S19" s="9"/>
      <c r="T19" s="9"/>
      <c r="U19" s="16">
        <f>SUM('СІЧЕНЬ 2020'!H16+'ЛЮТИЙ 2020'!H16+'БЕРЕЗЕНЬ 2020'!H16)</f>
        <v>848939.2</v>
      </c>
      <c r="V19" s="9"/>
      <c r="W19" s="9"/>
    </row>
    <row r="20" spans="1:23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O20" s="9" t="s">
        <v>6</v>
      </c>
      <c r="P20" s="9"/>
      <c r="Q20" s="9"/>
      <c r="R20" s="9"/>
      <c r="S20" s="9"/>
      <c r="T20" s="9"/>
      <c r="U20" s="16">
        <f>SUM('СІЧЕНЬ 2020'!H17+'ЛЮТИЙ 2020'!H17+'БЕРЕЗЕНЬ 2020'!H17)</f>
        <v>3000</v>
      </c>
      <c r="V20" s="9"/>
      <c r="W20" s="9"/>
    </row>
    <row r="21" spans="1:23" ht="18" x14ac:dyDescent="0.25">
      <c r="A21" s="9"/>
      <c r="B21" s="9" t="s">
        <v>9</v>
      </c>
      <c r="C21" s="9"/>
      <c r="D21" s="9"/>
      <c r="E21" s="9"/>
      <c r="F21" s="9"/>
      <c r="G21" s="9"/>
      <c r="H21" s="16">
        <v>150250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85010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2020'!H19+'ЛЮТИЙ 2020'!H19+'БЕРЕЗЕНЬ 2020'!H19)</f>
        <v>850909.14000000013</v>
      </c>
      <c r="V22" s="19"/>
      <c r="W22" s="16"/>
    </row>
    <row r="23" spans="1:23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13706.48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/>
    </row>
    <row r="24" spans="1:23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7237.59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2020'!H21+'ЛЮТИЙ 2020'!H21+'БЕРЕЗЕНЬ 2020'!H21)</f>
        <v>484008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2020'!H22+'ЛЮТИЙ 2020'!H22+'БЕРЕЗЕНЬ 2020'!H22)</f>
        <v>293164.56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2020'!H23+'ЛЮТИЙ 2020'!H23+'БЕРЕЗЕНЬ 2020'!H23)</f>
        <v>51579.95</v>
      </c>
      <c r="V26" s="9"/>
      <c r="W26" s="9"/>
    </row>
    <row r="27" spans="1:23" ht="18" x14ac:dyDescent="0.25">
      <c r="A27" s="9"/>
      <c r="B27" s="9" t="s">
        <v>18</v>
      </c>
      <c r="C27" s="9"/>
      <c r="D27" s="9"/>
      <c r="E27" s="9"/>
      <c r="F27" s="9"/>
      <c r="G27" s="9"/>
      <c r="H27" s="16">
        <f>SUM(H11+H14-H19)</f>
        <v>1041.570000000007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2020'!H24+'ЛЮТИЙ 2020'!H24+'БЕРЕЗЕНЬ 2020'!H24)</f>
        <v>22156.63</v>
      </c>
      <c r="V27" s="9"/>
      <c r="W27" s="9"/>
    </row>
    <row r="28" spans="1:23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18</v>
      </c>
      <c r="P30" s="9"/>
      <c r="Q30" s="9"/>
      <c r="R30" s="9"/>
      <c r="S30" s="9"/>
      <c r="T30" s="9"/>
      <c r="U30" s="16">
        <f>SUM(U14+U17-U22)</f>
        <v>1041.5699999998324</v>
      </c>
      <c r="V30" s="9"/>
      <c r="W30" s="16"/>
    </row>
    <row r="31" spans="1:23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4"/>
  <sheetViews>
    <sheetView workbookViewId="0">
      <selection activeCell="J20" sqref="J20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27</v>
      </c>
      <c r="C11" s="9"/>
      <c r="D11" s="9"/>
      <c r="E11" s="9"/>
      <c r="F11" s="15"/>
      <c r="G11" s="9"/>
      <c r="H11" s="24">
        <f>SUM('БЕРЕЗЕНЬ 2020'!H27)</f>
        <v>1041.570000000007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314041.5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314041.5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306610.96999999997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272548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12665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14021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7376.97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8472.1000000000349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4"/>
  <sheetViews>
    <sheetView workbookViewId="0">
      <selection activeCell="J19" sqref="J19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29</v>
      </c>
      <c r="C11" s="9"/>
      <c r="D11" s="9"/>
      <c r="E11" s="9"/>
      <c r="F11" s="15"/>
      <c r="G11" s="9"/>
      <c r="H11" s="24">
        <f>SUM('КВІТЕНЬ 2020'!H27)</f>
        <v>8472.1000000000349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323722.5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323722.5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234527.22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227042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7485.22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30</v>
      </c>
      <c r="C27" s="9"/>
      <c r="D27" s="9"/>
      <c r="E27" s="9"/>
      <c r="F27" s="9"/>
      <c r="G27" s="9"/>
      <c r="H27" s="16">
        <f>SUM(H11+H14-H19)</f>
        <v>97667.380000000034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54"/>
  <sheetViews>
    <sheetView topLeftCell="E7" workbookViewId="0">
      <selection activeCell="Y22" sqref="Y2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2" max="22" width="16" bestFit="1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2</v>
      </c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31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 x14ac:dyDescent="0.3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43</v>
      </c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32</v>
      </c>
      <c r="C11" s="9"/>
      <c r="D11" s="9"/>
      <c r="E11" s="9"/>
      <c r="F11" s="15"/>
      <c r="G11" s="9"/>
      <c r="H11" s="24">
        <f>SUM('ТРАВЕНЬ 2020'!H27)</f>
        <v>97667.380000000034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27</v>
      </c>
      <c r="Q12" s="9"/>
      <c r="R12" s="9"/>
      <c r="S12" s="9"/>
      <c r="T12" s="15"/>
      <c r="U12" s="9"/>
      <c r="V12" s="16">
        <v>1041.57</v>
      </c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219691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2020'!H14+'ТРАВЕНЬ 2020'!H14+'ЧЕРВЕНЬ 2020 '!H14)</f>
        <v>857455</v>
      </c>
    </row>
    <row r="16" spans="1:22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219691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SUM('КВІТЕНЬ 2020'!H16+'ТРАВЕНЬ 2020'!H16+'ЧЕРВЕНЬ 2020 '!H16)</f>
        <v>857455</v>
      </c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2020'!I19+'ЛЮТИЙ 2020'!I19+'БЕРЕЗЕНЬ 2020'!I19)</f>
        <v>0</v>
      </c>
    </row>
    <row r="19" spans="1:24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246814.34</v>
      </c>
      <c r="I19" s="19"/>
      <c r="J19" s="16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P20" s="17" t="s">
        <v>7</v>
      </c>
      <c r="Q20" s="19"/>
      <c r="R20" s="19"/>
      <c r="S20" s="19"/>
      <c r="T20" s="19"/>
      <c r="U20" s="19"/>
      <c r="V20" s="18">
        <f>SUM('КВІТЕНЬ 2020'!H19+'ТРАВЕНЬ 2020'!H19+'ЧЕРВЕНЬ 2020 '!H19)</f>
        <v>787952.52999999991</v>
      </c>
      <c r="X20" s="16"/>
    </row>
    <row r="21" spans="1:24" ht="18" x14ac:dyDescent="0.25">
      <c r="A21" s="9"/>
      <c r="B21" s="9" t="s">
        <v>9</v>
      </c>
      <c r="C21" s="9"/>
      <c r="D21" s="9"/>
      <c r="E21" s="9"/>
      <c r="F21" s="9"/>
      <c r="G21" s="9"/>
      <c r="H21" s="16">
        <v>189708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/>
    </row>
    <row r="22" spans="1:24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5120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2020'!H21+'ТРАВЕНЬ 2020'!H21+'ЧЕРВЕНЬ 2020 '!H21)</f>
        <v>689298</v>
      </c>
    </row>
    <row r="23" spans="1:24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42988.49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2020'!H22+'ТРАВЕНЬ 2020'!H22+'ЧЕРВЕНЬ 2020 '!H22)</f>
        <v>17785</v>
      </c>
    </row>
    <row r="24" spans="1:24" ht="18" x14ac:dyDescent="0.25">
      <c r="A24" s="9"/>
      <c r="B24" s="9" t="s">
        <v>12</v>
      </c>
      <c r="C24" s="9"/>
      <c r="D24" s="9"/>
      <c r="E24" s="9"/>
      <c r="F24" s="9"/>
      <c r="G24" s="9"/>
      <c r="H24" s="16">
        <v>8997.85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2020'!H23+'ТРАВЕНЬ 2020'!H23+'ЧЕРВЕНЬ 2020 '!H23)</f>
        <v>57009.49</v>
      </c>
    </row>
    <row r="25" spans="1:24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2020'!H24+'ТРАВЕНЬ 2020'!H24+'ЧЕРВЕНЬ 2020 '!H24)</f>
        <v>23860.04</v>
      </c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 x14ac:dyDescent="0.25">
      <c r="A27" s="9"/>
      <c r="B27" s="9" t="s">
        <v>34</v>
      </c>
      <c r="C27" s="9"/>
      <c r="D27" s="9"/>
      <c r="E27" s="9"/>
      <c r="F27" s="9"/>
      <c r="G27" s="9"/>
      <c r="H27" s="16">
        <f>SUM(H11+H14-H19)</f>
        <v>70544.040000000008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34</v>
      </c>
      <c r="Q28" s="9"/>
      <c r="R28" s="9"/>
      <c r="S28" s="9"/>
      <c r="T28" s="9"/>
      <c r="U28" s="9"/>
      <c r="V28" s="16">
        <f>SUM(V12+V15-V20)</f>
        <v>70544.040000000037</v>
      </c>
    </row>
    <row r="29" spans="1:24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4"/>
  <sheetViews>
    <sheetView topLeftCell="A22" workbookViewId="0">
      <selection activeCell="H27" sqref="H2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35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36</v>
      </c>
      <c r="C11" s="9"/>
      <c r="D11" s="9"/>
      <c r="E11" s="9"/>
      <c r="F11" s="15"/>
      <c r="G11" s="9"/>
      <c r="H11" s="24">
        <f>SUM('ЧЕРВЕНЬ 2020 '!H27)</f>
        <v>70544.040000000008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23393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SUM(H14:H15)</f>
        <v>23393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80059.289999999994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36750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37029.279999999999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6280.01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37</v>
      </c>
      <c r="C27" s="9"/>
      <c r="D27" s="9"/>
      <c r="E27" s="9"/>
      <c r="F27" s="9"/>
      <c r="G27" s="9"/>
      <c r="H27" s="16">
        <f>SUM(H11+H14-H19)</f>
        <v>13877.750000000015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4"/>
  <sheetViews>
    <sheetView topLeftCell="A19" workbookViewId="0">
      <selection activeCell="H27" sqref="H2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39</v>
      </c>
      <c r="C11" s="9"/>
      <c r="D11" s="9"/>
      <c r="E11" s="9"/>
      <c r="F11" s="15"/>
      <c r="G11" s="9"/>
      <c r="H11" s="24">
        <f>SUM('ЛИПЕНЬ 2020'!H27)</f>
        <v>13877.750000000015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44913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44913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50117.450000000004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24122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18964.38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7031.07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8673.3000000000102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54"/>
  <sheetViews>
    <sheetView topLeftCell="A22" workbookViewId="0">
      <selection activeCell="H27" sqref="H2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21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41</v>
      </c>
      <c r="C11" s="9"/>
      <c r="D11" s="9"/>
      <c r="E11" s="9"/>
      <c r="F11" s="15"/>
      <c r="G11" s="9"/>
      <c r="H11" s="24">
        <f>SUM('СЕРПЕНЬ 2020 '!H27)</f>
        <v>8673.3000000000102</v>
      </c>
      <c r="I11" s="9"/>
      <c r="J11" s="9"/>
      <c r="Q11" s="1"/>
      <c r="R11" s="1"/>
      <c r="S11" s="10" t="s">
        <v>44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347872.44</v>
      </c>
      <c r="I14" s="17"/>
      <c r="J14" s="17"/>
      <c r="Q14" s="9" t="s">
        <v>36</v>
      </c>
      <c r="R14" s="9"/>
      <c r="S14" s="9"/>
      <c r="T14" s="9"/>
      <c r="U14" s="15"/>
      <c r="V14" s="9"/>
      <c r="W14" s="16">
        <v>70544.039999999994</v>
      </c>
      <c r="X14" s="9"/>
      <c r="Y14" s="9"/>
    </row>
    <row r="15" spans="1:25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347872.44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2020'!H14+'СЕРПЕНЬ 2020 '!H14+'ВЕРЕСЕНЬ 2020'!H14)</f>
        <v>416178.44</v>
      </c>
      <c r="X17" s="17"/>
      <c r="Y17" s="17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350858.74000000005</v>
      </c>
      <c r="I19" s="19"/>
      <c r="J19" s="16"/>
      <c r="Q19" s="9" t="s">
        <v>5</v>
      </c>
      <c r="R19" s="9"/>
      <c r="S19" s="9"/>
      <c r="T19" s="9"/>
      <c r="U19" s="9"/>
      <c r="V19" s="9"/>
      <c r="W19" s="16">
        <f>SUM('ЛИПЕНЬ 2020'!H16+'СЕРПЕНЬ 2020 '!H16+'ВЕРЕСЕНЬ 2020'!H16)</f>
        <v>416178.44</v>
      </c>
      <c r="X19" s="9"/>
      <c r="Y19" s="9"/>
    </row>
    <row r="20" spans="1:25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Q20" s="9" t="s">
        <v>6</v>
      </c>
      <c r="R20" s="9"/>
      <c r="S20" s="9"/>
      <c r="T20" s="9"/>
      <c r="U20" s="9"/>
      <c r="V20" s="9"/>
      <c r="W20" s="16">
        <f>SUM('СІЧЕНЬ 2020'!J17+'ЛЮТИЙ 2020'!J17+'БЕРЕЗЕНЬ 2020'!J17)</f>
        <v>0</v>
      </c>
      <c r="X20" s="9"/>
      <c r="Y20" s="9"/>
    </row>
    <row r="21" spans="1:25" ht="18" x14ac:dyDescent="0.25">
      <c r="A21" s="9"/>
      <c r="B21" s="9" t="s">
        <v>9</v>
      </c>
      <c r="C21" s="9"/>
      <c r="D21" s="9"/>
      <c r="E21" s="9"/>
      <c r="F21" s="9"/>
      <c r="G21" s="9"/>
      <c r="H21" s="16">
        <v>153142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142609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SUM('ЛИПЕНЬ 2020'!H19+'СЕРПЕНЬ 2020 '!H19+'ВЕРЕСЕНЬ 2020'!H19)</f>
        <v>481035.48000000004</v>
      </c>
      <c r="X22" s="19"/>
      <c r="Y22" s="16">
        <f>SUM(W14+W17-W30)</f>
        <v>481035.48000000004</v>
      </c>
    </row>
    <row r="23" spans="1:25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46803.91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 x14ac:dyDescent="0.25">
      <c r="A24" s="9"/>
      <c r="B24" s="9" t="s">
        <v>12</v>
      </c>
      <c r="C24" s="9"/>
      <c r="D24" s="9"/>
      <c r="E24" s="9"/>
      <c r="F24" s="9"/>
      <c r="G24" s="9"/>
      <c r="H24" s="16">
        <v>8303.83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2020'!H21+'СЕРПЕНЬ 2020 '!H21+'ВЕРЕСЕНЬ 2020'!H21)</f>
        <v>214014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2020'!H22+'СЕРПЕНЬ 2020 '!H22+'ВЕРЕСЕНЬ 2020'!H22)</f>
        <v>142609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2020'!H23+'СЕРПЕНЬ 2020 '!H23+'ВЕРЕСЕНЬ 2020'!H23)</f>
        <v>102797.57</v>
      </c>
      <c r="X26" s="9"/>
      <c r="Y26" s="9"/>
    </row>
    <row r="27" spans="1:25" ht="18" x14ac:dyDescent="0.25">
      <c r="A27" s="9"/>
      <c r="B27" s="9" t="s">
        <v>45</v>
      </c>
      <c r="C27" s="9"/>
      <c r="D27" s="9"/>
      <c r="E27" s="9"/>
      <c r="F27" s="9"/>
      <c r="G27" s="9"/>
      <c r="H27" s="16">
        <f>SUM(H11+H14-H19)</f>
        <v>5686.9999999999418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2020'!H24+'СЕРПЕНЬ 2020 '!H24+'ВЕРЕСЕНЬ 2020'!H24)</f>
        <v>21614.91</v>
      </c>
      <c r="X27" s="9"/>
      <c r="Y27" s="9"/>
    </row>
    <row r="28" spans="1:25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45</v>
      </c>
      <c r="R30" s="9"/>
      <c r="S30" s="9"/>
      <c r="T30" s="9"/>
      <c r="U30" s="9"/>
      <c r="V30" s="9"/>
      <c r="W30" s="16">
        <f>SUM(W14+W17-W22)</f>
        <v>5686.9999999999418</v>
      </c>
      <c r="X30" s="9"/>
      <c r="Y30" s="16"/>
    </row>
    <row r="31" spans="1:25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СІЧЕНЬ 2020</vt:lpstr>
      <vt:lpstr>ЛЮТИЙ 2020</vt:lpstr>
      <vt:lpstr>БЕРЕЗЕНЬ 2020</vt:lpstr>
      <vt:lpstr>КВІТЕНЬ 2020</vt:lpstr>
      <vt:lpstr>ТРАВЕНЬ 2020</vt:lpstr>
      <vt:lpstr>ЧЕРВЕНЬ 2020 </vt:lpstr>
      <vt:lpstr>ЛИПЕНЬ 2020</vt:lpstr>
      <vt:lpstr>СЕРПЕНЬ 2020 </vt:lpstr>
      <vt:lpstr>ВЕРЕСЕНЬ 2020</vt:lpstr>
      <vt:lpstr>ЖОВТЕНЬ 2020</vt:lpstr>
      <vt:lpstr>ЛИСТОПАД 2020</vt:lpstr>
      <vt:lpstr>ГРУДЕНЬ 2020 </vt:lpstr>
      <vt:lpstr>'БЕРЕЗЕНЬ 2020'!Область_печати</vt:lpstr>
      <vt:lpstr>'ВЕРЕСЕНЬ 2020'!Область_печати</vt:lpstr>
      <vt:lpstr>'КВІТЕНЬ 2020'!Область_печати</vt:lpstr>
      <vt:lpstr>'ЛИПЕНЬ 2020'!Область_печати</vt:lpstr>
      <vt:lpstr>'ЛЮТИЙ 2020'!Область_печати</vt:lpstr>
      <vt:lpstr>'СЕРПЕНЬ 2020 '!Область_печати</vt:lpstr>
      <vt:lpstr>'СІЧЕНЬ 2020'!Область_печати</vt:lpstr>
      <vt:lpstr>'ТРАВЕНЬ 2020'!Область_печати</vt:lpstr>
      <vt:lpstr>'ЧЕРВЕНЬ 2020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Asus</cp:lastModifiedBy>
  <cp:lastPrinted>2020-10-09T15:10:37Z</cp:lastPrinted>
  <dcterms:created xsi:type="dcterms:W3CDTF">2019-09-10T08:22:53Z</dcterms:created>
  <dcterms:modified xsi:type="dcterms:W3CDTF">2021-01-06T08:48:26Z</dcterms:modified>
</cp:coreProperties>
</file>