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 firstSheet="3" activeTab="9"/>
  </bookViews>
  <sheets>
    <sheet name="СІЧЕНЬ 2020" sheetId="1" r:id="rId1"/>
    <sheet name="ЛЮТИЙ 2020" sheetId="2" r:id="rId2"/>
    <sheet name="БЕРЕЗЕНЬ 2020" sheetId="3" r:id="rId3"/>
    <sheet name="КВІТЕНЬ 2020" sheetId="4" r:id="rId4"/>
    <sheet name="ТРАВЕНЬ 2020" sheetId="5" r:id="rId5"/>
    <sheet name="ЧЕРВЕНЬ 2020 " sheetId="6" r:id="rId6"/>
    <sheet name="ЛИПЕНЬ 2020" sheetId="7" r:id="rId7"/>
    <sheet name="СЕРПЕНЬ 2020 " sheetId="8" r:id="rId8"/>
    <sheet name="ВЕРЕСЕНЬ 2020" sheetId="9" r:id="rId9"/>
    <sheet name="ЖОВТЕНЬ 2020" sheetId="10" r:id="rId10"/>
  </sheets>
  <definedNames>
    <definedName name="_xlnm.Print_Area" localSheetId="2">'БЕРЕЗЕНЬ 2020'!$N$1:$U$31</definedName>
    <definedName name="_xlnm.Print_Area" localSheetId="8">'ВЕРЕСЕНЬ 2020'!$P$5:$X$36</definedName>
    <definedName name="_xlnm.Print_Area" localSheetId="9">'ЖОВТЕНЬ 2020'!#REF!</definedName>
    <definedName name="_xlnm.Print_Area" localSheetId="3">'КВІТЕНЬ 2020'!$B$2:$H$34</definedName>
    <definedName name="_xlnm.Print_Area" localSheetId="6">'ЛИПЕНЬ 2020'!$B$1:$H$33</definedName>
    <definedName name="_xlnm.Print_Area" localSheetId="1">'ЛЮТИЙ 2020'!$B$2:$H$36</definedName>
    <definedName name="_xlnm.Print_Area" localSheetId="7">'СЕРПЕНЬ 2020 '!$B$4:$H$35</definedName>
    <definedName name="_xlnm.Print_Area" localSheetId="0">'СІЧЕНЬ 2020'!$B$1:$H$34</definedName>
    <definedName name="_xlnm.Print_Area" localSheetId="4">'ТРАВЕНЬ 2020'!$B$1:$H$34</definedName>
    <definedName name="_xlnm.Print_Area" localSheetId="5">'ЧЕРВЕНЬ 2020 '!$O$4:$V$35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0"/>
  <c r="W27" i="9" l="1"/>
  <c r="W26"/>
  <c r="W25"/>
  <c r="W24"/>
  <c r="W22"/>
  <c r="W19"/>
  <c r="W17"/>
  <c r="W20"/>
  <c r="V25" i="6"/>
  <c r="V24"/>
  <c r="V23"/>
  <c r="V20"/>
  <c r="V28" s="1"/>
  <c r="V22"/>
  <c r="V17"/>
  <c r="V15"/>
  <c r="V18"/>
  <c r="H19" i="9"/>
  <c r="H19" i="8"/>
  <c r="H19" i="7"/>
  <c r="H19" i="6"/>
  <c r="H19" i="5"/>
  <c r="H19" i="4"/>
  <c r="H19" i="3"/>
  <c r="H19" i="2"/>
  <c r="X20" i="6" l="1"/>
  <c r="X21" s="1"/>
  <c r="W30" i="9"/>
  <c r="Y22" s="1"/>
  <c r="Y23" s="1"/>
  <c r="H19" i="1"/>
  <c r="H14"/>
  <c r="K25" l="1"/>
  <c r="U27" i="3" l="1"/>
  <c r="U26"/>
  <c r="U25"/>
  <c r="U24"/>
  <c r="U22"/>
  <c r="U20"/>
  <c r="U19"/>
  <c r="U17"/>
  <c r="H16" i="7" l="1"/>
  <c r="H27" i="1" l="1"/>
  <c r="J19" l="1"/>
  <c r="J20" s="1"/>
  <c r="H27" i="2" l="1"/>
  <c r="H27" i="3" l="1"/>
  <c r="H11" i="4" s="1"/>
  <c r="J19" i="2"/>
  <c r="J20" s="1"/>
  <c r="J19" i="3" l="1"/>
  <c r="J20" s="1"/>
  <c r="U30"/>
  <c r="W22" s="1"/>
  <c r="W23" s="1"/>
  <c r="H27" i="4"/>
  <c r="H11" i="5" s="1"/>
  <c r="H27" l="1"/>
  <c r="H11" i="6" s="1"/>
  <c r="J19" i="4"/>
  <c r="J20" s="1"/>
  <c r="H27" i="6" l="1"/>
  <c r="H11" i="7" s="1"/>
  <c r="J19" i="5"/>
  <c r="J20" s="1"/>
  <c r="H27" i="7" l="1"/>
  <c r="H11" i="8" s="1"/>
  <c r="J19" i="6"/>
  <c r="J20" s="1"/>
  <c r="J19" i="7" l="1"/>
  <c r="J20" s="1"/>
  <c r="H27" i="8"/>
  <c r="H11" i="9" s="1"/>
  <c r="H27" s="1"/>
  <c r="J19" l="1"/>
  <c r="J20" s="1"/>
  <c r="H11" i="10"/>
  <c r="H27" s="1"/>
  <c r="J19" i="8"/>
  <c r="J20" s="1"/>
</calcChain>
</file>

<file path=xl/sharedStrings.xml><?xml version="1.0" encoding="utf-8"?>
<sst xmlns="http://schemas.openxmlformats.org/spreadsheetml/2006/main" count="247" uniqueCount="48">
  <si>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</si>
  <si>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</si>
  <si>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</si>
  <si>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</si>
  <si>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</si>
  <si>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</si>
  <si>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</si>
  <si>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</si>
  <si>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</si>
  <si>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</si>
  <si>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</si>
  <si>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</si>
  <si>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</si>
  <si>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</si>
  <si>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</si>
  <si>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</si>
  <si>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С І Ч Е Н Ь   2020 р.</t>
  </si>
  <si>
    <t>Залишок коштів на 31.01.2020 р.</t>
  </si>
  <si>
    <t>Залишок коштів на 31.03.2020 р.</t>
  </si>
  <si>
    <t>БЕРЕЗЕНЬ   2020 р.</t>
  </si>
  <si>
    <t>Залишок коштів на 01.03.2020 р.</t>
  </si>
  <si>
    <t>ВЕРЕСЕНЬ   2020 р.</t>
  </si>
  <si>
    <t>Залишок коштів на 01.01.2020 р.</t>
  </si>
  <si>
    <t>ЛЮТИЙ   2020 р.</t>
  </si>
  <si>
    <t>Залишок коштів на 01.02.2020 р.</t>
  </si>
  <si>
    <t>Залишок коштів на 29.02.2020 р.</t>
  </si>
  <si>
    <t>КВІТЕНЬ   2020 р.</t>
  </si>
  <si>
    <t>Залишок коштів на 01.04.2020 р.</t>
  </si>
  <si>
    <t>ТРАВЕНЬ   2020 р.</t>
  </si>
  <si>
    <t>Залишок коштів на 01.05.2020 р.</t>
  </si>
  <si>
    <t>Залишок коштів на 31.05.2020 р.</t>
  </si>
  <si>
    <t>ЧЕРВЕНЬ   2020 р.</t>
  </si>
  <si>
    <t>Залишок коштів на 01.06.2020 р.</t>
  </si>
  <si>
    <t>Залишок коштів на 30.04.2020 р.</t>
  </si>
  <si>
    <t>Залишок коштів на 30.06.2020 р.</t>
  </si>
  <si>
    <t>ЛИПЕНЬ   2020 р.</t>
  </si>
  <si>
    <t>Залишок коштів на 01.07.2020 р.</t>
  </si>
  <si>
    <t>Залишок коштів на 31.07.2020 р.</t>
  </si>
  <si>
    <t>СЕРПЕНЬ   2020 р.</t>
  </si>
  <si>
    <t>Залишок коштів на 01.08.2020 р.</t>
  </si>
  <si>
    <t>Залишок коштів на 30.08.2020 р.</t>
  </si>
  <si>
    <t>Залишок коштів на 01.09.2020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</si>
  <si>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</si>
  <si>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</si>
  <si>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2020 р.</t>
    </r>
  </si>
  <si>
    <t>Залишок коштів на 30.09.2020 р.</t>
  </si>
  <si>
    <t>ЖОВТЕНЬ   2020 р.</t>
  </si>
  <si>
    <t>Залишок коштів на 01.10.2020 р.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</si>
</sst>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opLeftCell="A7" workbookViewId="0">
      <selection activeCell="H16" sqref="H16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16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22</v>
      </c>
      <c r="C11" s="9"/>
      <c r="D11" s="9"/>
      <c r="E11" s="9"/>
      <c r="F11" s="15"/>
      <c r="G11" s="9"/>
      <c r="H11" s="24">
        <v>11.51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f>SUM(H16:H17)</f>
        <v>315483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312483</v>
      </c>
      <c r="I16" s="9"/>
      <c r="J16" s="9"/>
    </row>
    <row r="17" spans="1:11" ht="18">
      <c r="A17" s="9"/>
      <c r="B17" s="9" t="s">
        <v>6</v>
      </c>
      <c r="C17" s="9"/>
      <c r="D17" s="9"/>
      <c r="E17" s="9"/>
      <c r="F17" s="9"/>
      <c r="G17" s="9"/>
      <c r="H17" s="16">
        <v>3000</v>
      </c>
      <c r="I17" s="9"/>
      <c r="J17" s="9"/>
    </row>
    <row r="18" spans="1:11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309128.21000000002</v>
      </c>
      <c r="I19" s="19"/>
      <c r="J19" s="16">
        <f>SUM(H11+H14-H27)</f>
        <v>309128.21000000002</v>
      </c>
    </row>
    <row r="20" spans="1:11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1" ht="18">
      <c r="A21" s="9"/>
      <c r="B21" s="9" t="s">
        <v>9</v>
      </c>
      <c r="C21" s="9"/>
      <c r="D21" s="9"/>
      <c r="E21" s="9"/>
      <c r="F21" s="9"/>
      <c r="G21" s="9"/>
      <c r="H21" s="16">
        <v>157902</v>
      </c>
      <c r="I21" s="9"/>
      <c r="J21" s="9"/>
    </row>
    <row r="22" spans="1:11" ht="18">
      <c r="A22" s="9"/>
      <c r="B22" s="9" t="s">
        <v>10</v>
      </c>
      <c r="C22" s="9"/>
      <c r="D22" s="9"/>
      <c r="E22" s="9"/>
      <c r="F22" s="9"/>
      <c r="G22" s="9"/>
      <c r="H22" s="16">
        <v>131209.56</v>
      </c>
      <c r="I22" s="9"/>
      <c r="J22" s="9"/>
    </row>
    <row r="23" spans="1:11" ht="18">
      <c r="A23" s="9"/>
      <c r="B23" s="9" t="s">
        <v>11</v>
      </c>
      <c r="C23" s="9"/>
      <c r="D23" s="9"/>
      <c r="E23" s="9"/>
      <c r="F23" s="9"/>
      <c r="G23" s="9"/>
      <c r="H23" s="16">
        <v>12491.64</v>
      </c>
      <c r="I23" s="9"/>
      <c r="J23" s="9"/>
    </row>
    <row r="24" spans="1:11" ht="18">
      <c r="A24" s="9"/>
      <c r="B24" s="9" t="s">
        <v>12</v>
      </c>
      <c r="C24" s="9"/>
      <c r="D24" s="9"/>
      <c r="E24" s="9"/>
      <c r="F24" s="9"/>
      <c r="G24" s="9"/>
      <c r="H24" s="16">
        <v>7525.01</v>
      </c>
      <c r="I24" s="9"/>
      <c r="J24" s="9"/>
    </row>
    <row r="25" spans="1:11" ht="15.7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>
        <f>SUM(H21+H22+H23+H24)</f>
        <v>309128.21000000002</v>
      </c>
    </row>
    <row r="26" spans="1:11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>
      <c r="A27" s="9"/>
      <c r="B27" s="9" t="s">
        <v>17</v>
      </c>
      <c r="C27" s="9"/>
      <c r="D27" s="9"/>
      <c r="E27" s="9"/>
      <c r="F27" s="9"/>
      <c r="G27" s="9"/>
      <c r="H27" s="16">
        <f>SUM(H11+H14-H19)</f>
        <v>6366.2999999999884</v>
      </c>
      <c r="I27" s="9"/>
      <c r="J27" s="16"/>
    </row>
    <row r="28" spans="1:11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1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1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1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1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4"/>
  <sheetViews>
    <sheetView tabSelected="1" topLeftCell="A4" workbookViewId="0">
      <selection activeCell="M18" sqref="M18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47</v>
      </c>
      <c r="C11" s="9"/>
      <c r="D11" s="9"/>
      <c r="E11" s="9"/>
      <c r="F11" s="15"/>
      <c r="G11" s="9"/>
      <c r="H11" s="24">
        <f>SUM('ВЕРЕСЕНЬ 2020'!H27)</f>
        <v>5686.9999999999418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303490.26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301290.26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2200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299665.69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194846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92855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3661.96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8302.73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40</v>
      </c>
      <c r="C27" s="9"/>
      <c r="D27" s="9"/>
      <c r="E27" s="9"/>
      <c r="F27" s="9"/>
      <c r="G27" s="9"/>
      <c r="H27" s="16">
        <f>SUM(H11+H14-H19)-0.7</f>
        <v>9510.869999999948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2" sqref="B2:H36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24</v>
      </c>
      <c r="C11" s="9"/>
      <c r="D11" s="9"/>
      <c r="E11" s="9"/>
      <c r="F11" s="15"/>
      <c r="G11" s="9"/>
      <c r="H11" s="24">
        <v>6366.3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281313.7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281313.7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285576.86000000004</v>
      </c>
      <c r="I19" s="19"/>
      <c r="J19" s="16">
        <f>SUM(H11+H14-H27)</f>
        <v>285576.86000000004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175856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76945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25381.83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7394.03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25</v>
      </c>
      <c r="C27" s="9"/>
      <c r="D27" s="9"/>
      <c r="E27" s="9"/>
      <c r="F27" s="9"/>
      <c r="G27" s="9"/>
      <c r="H27" s="16">
        <f>SUM(H11+H14-H19)</f>
        <v>2103.1399999999558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4"/>
  <sheetViews>
    <sheetView topLeftCell="F16" workbookViewId="0">
      <selection activeCell="O34" sqref="O34:V37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6" bestFit="1" customWidth="1"/>
    <col min="23" max="23" width="18.42578125" customWidth="1"/>
  </cols>
  <sheetData>
    <row r="1" spans="1:23" ht="15.75">
      <c r="B1" s="1"/>
      <c r="C1" s="1"/>
      <c r="D1" s="1"/>
      <c r="E1" s="1"/>
      <c r="F1" s="1"/>
      <c r="G1" s="1"/>
      <c r="H1" s="2"/>
      <c r="I1" s="1"/>
    </row>
    <row r="2" spans="1:23" ht="15.75">
      <c r="B2" s="1"/>
      <c r="C2" s="1"/>
      <c r="D2" s="1"/>
      <c r="E2" s="1"/>
      <c r="F2" s="1"/>
      <c r="G2" s="1"/>
      <c r="H2" s="2"/>
      <c r="I2" s="1"/>
    </row>
    <row r="3" spans="1:23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>
      <c r="B4" s="1"/>
      <c r="C4" s="1"/>
      <c r="D4" s="1"/>
      <c r="E4" s="6"/>
      <c r="F4" s="7"/>
      <c r="G4" s="7"/>
      <c r="H4" s="8"/>
      <c r="I4" s="7"/>
    </row>
    <row r="5" spans="1:23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>
      <c r="B8" s="1"/>
      <c r="C8" s="1"/>
      <c r="D8" s="1"/>
      <c r="E8" s="10" t="s">
        <v>19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>
      <c r="A11" s="9"/>
      <c r="B11" s="9" t="s">
        <v>20</v>
      </c>
      <c r="C11" s="9"/>
      <c r="D11" s="9"/>
      <c r="E11" s="9"/>
      <c r="F11" s="15"/>
      <c r="G11" s="9"/>
      <c r="H11" s="24">
        <v>2103.14</v>
      </c>
      <c r="I11" s="9"/>
      <c r="J11" s="9"/>
      <c r="O11" s="1"/>
      <c r="P11" s="1"/>
      <c r="Q11" s="10" t="s">
        <v>42</v>
      </c>
      <c r="R11" s="10"/>
      <c r="S11" s="7"/>
      <c r="T11" s="7"/>
      <c r="U11" s="8"/>
      <c r="V11" s="7"/>
    </row>
    <row r="12" spans="1:23" ht="15.7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>
      <c r="A14" s="17"/>
      <c r="B14" s="17" t="s">
        <v>3</v>
      </c>
      <c r="C14" s="17"/>
      <c r="D14" s="17"/>
      <c r="E14" s="17"/>
      <c r="F14" s="17"/>
      <c r="G14" s="17"/>
      <c r="H14" s="18">
        <v>255142.5</v>
      </c>
      <c r="I14" s="17"/>
      <c r="J14" s="17"/>
      <c r="O14" s="9" t="s">
        <v>22</v>
      </c>
      <c r="P14" s="9"/>
      <c r="Q14" s="9"/>
      <c r="R14" s="9"/>
      <c r="S14" s="15"/>
      <c r="T14" s="9"/>
      <c r="U14" s="16">
        <v>11.51</v>
      </c>
      <c r="V14" s="9"/>
      <c r="W14" s="9"/>
    </row>
    <row r="15" spans="1:23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>
      <c r="A16" s="9"/>
      <c r="B16" s="9" t="s">
        <v>5</v>
      </c>
      <c r="C16" s="9"/>
      <c r="D16" s="9"/>
      <c r="E16" s="9"/>
      <c r="F16" s="9"/>
      <c r="G16" s="9"/>
      <c r="H16" s="18">
        <v>255142.5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2020'!H14+'ЛЮТИЙ 2020'!H14+'БЕРЕЗЕНЬ 2020'!H14)</f>
        <v>851939.2</v>
      </c>
      <c r="V17" s="17"/>
      <c r="W17" s="17"/>
    </row>
    <row r="18" spans="1:23" ht="18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256204.07</v>
      </c>
      <c r="I19" s="19"/>
      <c r="J19" s="16">
        <f>SUM(H11+H14-H27)</f>
        <v>256204.07</v>
      </c>
      <c r="O19" s="9" t="s">
        <v>5</v>
      </c>
      <c r="P19" s="9"/>
      <c r="Q19" s="9"/>
      <c r="R19" s="9"/>
      <c r="S19" s="9"/>
      <c r="T19" s="9"/>
      <c r="U19" s="16">
        <f>SUM('СІЧЕНЬ 2020'!H16+'ЛЮТИЙ 2020'!H16+'БЕРЕЗЕНЬ 2020'!H16)</f>
        <v>848939.2</v>
      </c>
      <c r="V19" s="9"/>
      <c r="W19" s="9"/>
    </row>
    <row r="20" spans="1:23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O20" s="9" t="s">
        <v>6</v>
      </c>
      <c r="P20" s="9"/>
      <c r="Q20" s="9"/>
      <c r="R20" s="9"/>
      <c r="S20" s="9"/>
      <c r="T20" s="9"/>
      <c r="U20" s="16">
        <f>SUM('СІЧЕНЬ 2020'!H17+'ЛЮТИЙ 2020'!H17+'БЕРЕЗЕНЬ 2020'!H17)</f>
        <v>3000</v>
      </c>
      <c r="V20" s="9"/>
      <c r="W20" s="9"/>
    </row>
    <row r="21" spans="1:23" ht="18">
      <c r="A21" s="9"/>
      <c r="B21" s="9" t="s">
        <v>9</v>
      </c>
      <c r="C21" s="9"/>
      <c r="D21" s="9"/>
      <c r="E21" s="9"/>
      <c r="F21" s="9"/>
      <c r="G21" s="9"/>
      <c r="H21" s="16">
        <v>150250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>
      <c r="A22" s="9"/>
      <c r="B22" s="9" t="s">
        <v>10</v>
      </c>
      <c r="C22" s="9"/>
      <c r="D22" s="9"/>
      <c r="E22" s="9"/>
      <c r="F22" s="9"/>
      <c r="G22" s="9"/>
      <c r="H22" s="16">
        <v>85010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2020'!H19+'ЛЮТИЙ 2020'!H19+'БЕРЕЗЕНЬ 2020'!H19)</f>
        <v>850909.14000000013</v>
      </c>
      <c r="V22" s="19"/>
      <c r="W22" s="16">
        <f>SUM(U14+U17-U30)</f>
        <v>850909.14000000013</v>
      </c>
    </row>
    <row r="23" spans="1:23" ht="18">
      <c r="A23" s="9"/>
      <c r="B23" s="9" t="s">
        <v>11</v>
      </c>
      <c r="C23" s="9"/>
      <c r="D23" s="9"/>
      <c r="E23" s="9"/>
      <c r="F23" s="9"/>
      <c r="G23" s="9"/>
      <c r="H23" s="16">
        <v>13706.48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>
        <f>SUM(U22-W22)</f>
        <v>0</v>
      </c>
    </row>
    <row r="24" spans="1:23" ht="18">
      <c r="A24" s="9"/>
      <c r="B24" s="9" t="s">
        <v>12</v>
      </c>
      <c r="C24" s="9"/>
      <c r="D24" s="9"/>
      <c r="E24" s="9"/>
      <c r="F24" s="9"/>
      <c r="G24" s="9"/>
      <c r="H24" s="16">
        <v>7237.59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2020'!H21+'ЛЮТИЙ 2020'!H21+'БЕРЕЗЕНЬ 2020'!H21)</f>
        <v>484008</v>
      </c>
      <c r="V24" s="9"/>
      <c r="W24" s="9"/>
    </row>
    <row r="25" spans="1:23" ht="18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2020'!H22+'ЛЮТИЙ 2020'!H22+'БЕРЕЗЕНЬ 2020'!H22)</f>
        <v>293164.56</v>
      </c>
      <c r="V25" s="9"/>
      <c r="W25" s="9"/>
    </row>
    <row r="26" spans="1:23" ht="18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2020'!H23+'ЛЮТИЙ 2020'!H23+'БЕРЕЗЕНЬ 2020'!H23)</f>
        <v>51579.95</v>
      </c>
      <c r="V26" s="9"/>
      <c r="W26" s="9"/>
    </row>
    <row r="27" spans="1:23" ht="18">
      <c r="A27" s="9"/>
      <c r="B27" s="9" t="s">
        <v>18</v>
      </c>
      <c r="C27" s="9"/>
      <c r="D27" s="9"/>
      <c r="E27" s="9"/>
      <c r="F27" s="9"/>
      <c r="G27" s="9"/>
      <c r="H27" s="16">
        <f>SUM(H11+H14-H19)</f>
        <v>1041.570000000007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2020'!H24+'ЛЮТИЙ 2020'!H24+'БЕРЕЗЕНЬ 2020'!H24)</f>
        <v>22156.63</v>
      </c>
      <c r="V27" s="9"/>
      <c r="W27" s="9"/>
    </row>
    <row r="28" spans="1:23" ht="15.7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18</v>
      </c>
      <c r="P30" s="9"/>
      <c r="Q30" s="9"/>
      <c r="R30" s="9"/>
      <c r="S30" s="9"/>
      <c r="T30" s="9"/>
      <c r="U30" s="16">
        <f>SUM(U14+U17-U22)</f>
        <v>1041.5699999998324</v>
      </c>
      <c r="V30" s="9"/>
      <c r="W30" s="16"/>
    </row>
    <row r="31" spans="1:23" ht="15.7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31" sqref="B31:H34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27</v>
      </c>
      <c r="C11" s="9"/>
      <c r="D11" s="9"/>
      <c r="E11" s="9"/>
      <c r="F11" s="15"/>
      <c r="G11" s="9"/>
      <c r="H11" s="24">
        <f>SUM('БЕРЕЗЕНЬ 2020'!H27)</f>
        <v>1041.570000000007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314041.5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314041.5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306610.96999999997</v>
      </c>
      <c r="I19" s="19"/>
      <c r="J19" s="16">
        <f>SUM(H11+H14-H27)</f>
        <v>306610.96999999997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272548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12665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14021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7376.97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8472.1000000000349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1" sqref="B1:H34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29</v>
      </c>
      <c r="C11" s="9"/>
      <c r="D11" s="9"/>
      <c r="E11" s="9"/>
      <c r="F11" s="15"/>
      <c r="G11" s="9"/>
      <c r="H11" s="24">
        <f>SUM('КВІТЕНЬ 2020'!H27)</f>
        <v>8472.1000000000349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323722.5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323722.5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234527.22</v>
      </c>
      <c r="I19" s="19"/>
      <c r="J19" s="16">
        <f>SUM(H11+H14-H27)</f>
        <v>234527.22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227042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7485.22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30</v>
      </c>
      <c r="C27" s="9"/>
      <c r="D27" s="9"/>
      <c r="E27" s="9"/>
      <c r="F27" s="9"/>
      <c r="G27" s="9"/>
      <c r="H27" s="16">
        <f>SUM(H11+H14-H19)</f>
        <v>97667.380000000034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4"/>
  <sheetViews>
    <sheetView topLeftCell="E7" workbookViewId="0">
      <selection activeCell="O4" sqref="O4:V35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2" max="22" width="16" bestFit="1" customWidth="1"/>
    <col min="24" max="24" width="17.85546875" customWidth="1"/>
  </cols>
  <sheetData>
    <row r="1" spans="1:22" ht="15.75">
      <c r="B1" s="1"/>
      <c r="C1" s="1"/>
      <c r="D1" s="1"/>
      <c r="E1" s="1"/>
      <c r="F1" s="1"/>
      <c r="G1" s="1"/>
      <c r="H1" s="2"/>
      <c r="I1" s="1"/>
    </row>
    <row r="2" spans="1:22" ht="15.75">
      <c r="B2" s="1"/>
      <c r="C2" s="1"/>
      <c r="D2" s="1"/>
      <c r="E2" s="1"/>
      <c r="F2" s="1"/>
      <c r="G2" s="1"/>
      <c r="H2" s="2"/>
      <c r="I2" s="1"/>
    </row>
    <row r="3" spans="1:22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2</v>
      </c>
      <c r="S7" s="10"/>
      <c r="T7" s="10"/>
      <c r="U7" s="10"/>
      <c r="V7" s="11"/>
    </row>
    <row r="8" spans="1:22" ht="18">
      <c r="B8" s="1"/>
      <c r="C8" s="1"/>
      <c r="D8" s="1"/>
      <c r="E8" s="10" t="s">
        <v>31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43</v>
      </c>
      <c r="S9" s="10"/>
      <c r="T9" s="7"/>
      <c r="U9" s="7"/>
      <c r="V9" s="8"/>
    </row>
    <row r="10" spans="1:22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>
      <c r="A11" s="9"/>
      <c r="B11" s="9" t="s">
        <v>32</v>
      </c>
      <c r="C11" s="9"/>
      <c r="D11" s="9"/>
      <c r="E11" s="9"/>
      <c r="F11" s="15"/>
      <c r="G11" s="9"/>
      <c r="H11" s="24">
        <f>SUM('ТРАВЕНЬ 2020'!H27)</f>
        <v>97667.380000000034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27</v>
      </c>
      <c r="Q12" s="9"/>
      <c r="R12" s="9"/>
      <c r="S12" s="9"/>
      <c r="T12" s="15"/>
      <c r="U12" s="9"/>
      <c r="V12" s="16">
        <v>1041.57</v>
      </c>
    </row>
    <row r="13" spans="1:22" ht="15.7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>
      <c r="A14" s="17"/>
      <c r="B14" s="17" t="s">
        <v>3</v>
      </c>
      <c r="C14" s="17"/>
      <c r="D14" s="17"/>
      <c r="E14" s="17"/>
      <c r="F14" s="17"/>
      <c r="G14" s="17"/>
      <c r="H14" s="18">
        <v>219691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2020'!H14+'ТРАВЕНЬ 2020'!H14+'ЧЕРВЕНЬ 2020 '!H14)</f>
        <v>857455</v>
      </c>
    </row>
    <row r="16" spans="1:22" ht="20.25">
      <c r="A16" s="9"/>
      <c r="B16" s="9" t="s">
        <v>5</v>
      </c>
      <c r="C16" s="9"/>
      <c r="D16" s="9"/>
      <c r="E16" s="9"/>
      <c r="F16" s="9"/>
      <c r="G16" s="9"/>
      <c r="H16" s="18">
        <v>219691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SUM('КВІТЕНЬ 2020'!H16+'ТРАВЕНЬ 2020'!H16+'ЧЕРВЕНЬ 2020 '!H16)</f>
        <v>857455</v>
      </c>
    </row>
    <row r="18" spans="1:24" ht="18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2020'!I19+'ЛЮТИЙ 2020'!I19+'БЕРЕЗЕНЬ 2020'!I19)</f>
        <v>0</v>
      </c>
    </row>
    <row r="19" spans="1:24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246814.34</v>
      </c>
      <c r="I19" s="19"/>
      <c r="J19" s="16">
        <f>SUM(H11+H14-H27)</f>
        <v>246814.34</v>
      </c>
      <c r="P19" s="1"/>
      <c r="Q19" s="1"/>
      <c r="R19" s="1"/>
      <c r="S19" s="1"/>
      <c r="T19" s="1"/>
      <c r="U19" s="1"/>
      <c r="V19" s="2"/>
    </row>
    <row r="20" spans="1:24" ht="2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P20" s="17" t="s">
        <v>7</v>
      </c>
      <c r="Q20" s="19"/>
      <c r="R20" s="19"/>
      <c r="S20" s="19"/>
      <c r="T20" s="19"/>
      <c r="U20" s="19"/>
      <c r="V20" s="18">
        <f>SUM('КВІТЕНЬ 2020'!H19+'ТРАВЕНЬ 2020'!H19+'ЧЕРВЕНЬ 2020 '!H19)</f>
        <v>787952.52999999991</v>
      </c>
      <c r="X20" s="16">
        <f>SUM(V12+V15-V28)</f>
        <v>787952.52999999991</v>
      </c>
    </row>
    <row r="21" spans="1:24" ht="18">
      <c r="A21" s="9"/>
      <c r="B21" s="9" t="s">
        <v>9</v>
      </c>
      <c r="C21" s="9"/>
      <c r="D21" s="9"/>
      <c r="E21" s="9"/>
      <c r="F21" s="9"/>
      <c r="G21" s="9"/>
      <c r="H21" s="16">
        <v>189708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>
        <f>SUM(V20-X20)</f>
        <v>0</v>
      </c>
    </row>
    <row r="22" spans="1:24" ht="18">
      <c r="A22" s="9"/>
      <c r="B22" s="9" t="s">
        <v>10</v>
      </c>
      <c r="C22" s="9"/>
      <c r="D22" s="9"/>
      <c r="E22" s="9"/>
      <c r="F22" s="9"/>
      <c r="G22" s="9"/>
      <c r="H22" s="16">
        <v>5120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2020'!H21+'ТРАВЕНЬ 2020'!H21+'ЧЕРВЕНЬ 2020 '!H21)</f>
        <v>689298</v>
      </c>
    </row>
    <row r="23" spans="1:24" ht="18">
      <c r="A23" s="9"/>
      <c r="B23" s="9" t="s">
        <v>11</v>
      </c>
      <c r="C23" s="9"/>
      <c r="D23" s="9"/>
      <c r="E23" s="9"/>
      <c r="F23" s="9"/>
      <c r="G23" s="9"/>
      <c r="H23" s="16">
        <v>42988.49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2020'!H22+'ТРАВЕНЬ 2020'!H22+'ЧЕРВЕНЬ 2020 '!H22)</f>
        <v>17785</v>
      </c>
    </row>
    <row r="24" spans="1:24" ht="18">
      <c r="A24" s="9"/>
      <c r="B24" s="9" t="s">
        <v>12</v>
      </c>
      <c r="C24" s="9"/>
      <c r="D24" s="9"/>
      <c r="E24" s="9"/>
      <c r="F24" s="9"/>
      <c r="G24" s="9"/>
      <c r="H24" s="16">
        <v>8997.85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2020'!H23+'ТРАВЕНЬ 2020'!H23+'ЧЕРВЕНЬ 2020 '!H23)</f>
        <v>57009.49</v>
      </c>
    </row>
    <row r="25" spans="1:24" ht="18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2020'!H24+'ТРАВЕНЬ 2020'!H24+'ЧЕРВЕНЬ 2020 '!H24)</f>
        <v>23860.04</v>
      </c>
    </row>
    <row r="26" spans="1:24" ht="15.7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>
      <c r="A27" s="9"/>
      <c r="B27" s="9" t="s">
        <v>34</v>
      </c>
      <c r="C27" s="9"/>
      <c r="D27" s="9"/>
      <c r="E27" s="9"/>
      <c r="F27" s="9"/>
      <c r="G27" s="9"/>
      <c r="H27" s="16">
        <f>SUM(H11+H14-H19)</f>
        <v>70544.040000000008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34</v>
      </c>
      <c r="Q28" s="9"/>
      <c r="R28" s="9"/>
      <c r="S28" s="9"/>
      <c r="T28" s="9"/>
      <c r="U28" s="9"/>
      <c r="V28" s="16">
        <f>SUM(V12+V15-V20)</f>
        <v>70544.040000000037</v>
      </c>
    </row>
    <row r="29" spans="1:24" ht="15.7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1" sqref="B1:H33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35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36</v>
      </c>
      <c r="C11" s="9"/>
      <c r="D11" s="9"/>
      <c r="E11" s="9"/>
      <c r="F11" s="15"/>
      <c r="G11" s="9"/>
      <c r="H11" s="24">
        <f>SUM('ЧЕРВЕНЬ 2020 '!H27)</f>
        <v>70544.040000000008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23393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23393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80059.289999999994</v>
      </c>
      <c r="I19" s="19"/>
      <c r="J19" s="16">
        <f>SUM(H11+H14-H27)</f>
        <v>80059.289999999994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36750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37029.279999999999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6280.01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37</v>
      </c>
      <c r="C27" s="9"/>
      <c r="D27" s="9"/>
      <c r="E27" s="9"/>
      <c r="F27" s="9"/>
      <c r="G27" s="9"/>
      <c r="H27" s="16">
        <f>SUM(H11+H14-H19)</f>
        <v>13877.750000000015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4" sqref="B4:H35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39</v>
      </c>
      <c r="C11" s="9"/>
      <c r="D11" s="9"/>
      <c r="E11" s="9"/>
      <c r="F11" s="15"/>
      <c r="G11" s="9"/>
      <c r="H11" s="24">
        <f>SUM('ЛИПЕНЬ 2020'!H27)</f>
        <v>13877.750000000015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44913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44913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50117.450000000004</v>
      </c>
      <c r="I19" s="19"/>
      <c r="J19" s="16">
        <f>SUM(H11+H14-H27)</f>
        <v>50117.450000000004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24122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18964.38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7031.07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8673.3000000000102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4"/>
  <sheetViews>
    <sheetView topLeftCell="A3" workbookViewId="0">
      <selection activeCell="H19" sqref="H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>
      <c r="B1" s="1"/>
      <c r="C1" s="1"/>
      <c r="D1" s="1"/>
      <c r="E1" s="1"/>
      <c r="F1" s="1"/>
      <c r="G1" s="1"/>
      <c r="H1" s="2"/>
      <c r="I1" s="1"/>
    </row>
    <row r="2" spans="1:25" ht="15.75">
      <c r="B2" s="1"/>
      <c r="C2" s="1"/>
      <c r="D2" s="1"/>
      <c r="E2" s="1"/>
      <c r="F2" s="1"/>
      <c r="G2" s="1"/>
      <c r="H2" s="2"/>
      <c r="I2" s="1"/>
    </row>
    <row r="3" spans="1:25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>
      <c r="B4" s="1"/>
      <c r="C4" s="1"/>
      <c r="D4" s="1"/>
      <c r="E4" s="6"/>
      <c r="F4" s="7"/>
      <c r="G4" s="7"/>
      <c r="H4" s="8"/>
      <c r="I4" s="7"/>
    </row>
    <row r="5" spans="1:25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>
      <c r="B8" s="1"/>
      <c r="C8" s="1"/>
      <c r="D8" s="1"/>
      <c r="E8" s="10" t="s">
        <v>21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>
      <c r="A11" s="9"/>
      <c r="B11" s="9" t="s">
        <v>41</v>
      </c>
      <c r="C11" s="9"/>
      <c r="D11" s="9"/>
      <c r="E11" s="9"/>
      <c r="F11" s="15"/>
      <c r="G11" s="9"/>
      <c r="H11" s="24">
        <f>SUM('СЕРПЕНЬ 2020 '!H27)</f>
        <v>8673.3000000000102</v>
      </c>
      <c r="I11" s="9"/>
      <c r="J11" s="9"/>
      <c r="Q11" s="1"/>
      <c r="R11" s="1"/>
      <c r="S11" s="10" t="s">
        <v>44</v>
      </c>
      <c r="T11" s="10"/>
      <c r="U11" s="7"/>
      <c r="V11" s="7"/>
      <c r="W11" s="8"/>
      <c r="X11" s="7"/>
    </row>
    <row r="12" spans="1:25" ht="15.7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>
      <c r="A14" s="17"/>
      <c r="B14" s="17" t="s">
        <v>3</v>
      </c>
      <c r="C14" s="17"/>
      <c r="D14" s="17"/>
      <c r="E14" s="17"/>
      <c r="F14" s="17"/>
      <c r="G14" s="17"/>
      <c r="H14" s="18">
        <v>347872.44</v>
      </c>
      <c r="I14" s="17"/>
      <c r="J14" s="17"/>
      <c r="Q14" s="9" t="s">
        <v>36</v>
      </c>
      <c r="R14" s="9"/>
      <c r="S14" s="9"/>
      <c r="T14" s="9"/>
      <c r="U14" s="15"/>
      <c r="V14" s="9"/>
      <c r="W14" s="16">
        <v>70544.039999999994</v>
      </c>
      <c r="X14" s="9"/>
      <c r="Y14" s="9"/>
    </row>
    <row r="15" spans="1:25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>
      <c r="A16" s="9"/>
      <c r="B16" s="9" t="s">
        <v>5</v>
      </c>
      <c r="C16" s="9"/>
      <c r="D16" s="9"/>
      <c r="E16" s="9"/>
      <c r="F16" s="9"/>
      <c r="G16" s="9"/>
      <c r="H16" s="18">
        <v>347872.44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2020'!H14+'СЕРПЕНЬ 2020 '!H14+'ВЕРЕСЕНЬ 2020'!H14)</f>
        <v>416178.44</v>
      </c>
      <c r="X17" s="17"/>
      <c r="Y17" s="17"/>
    </row>
    <row r="18" spans="1:25" ht="18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350858.74000000005</v>
      </c>
      <c r="I19" s="19"/>
      <c r="J19" s="16">
        <f>SUM(H11+H14-H27)</f>
        <v>350858.74000000005</v>
      </c>
      <c r="Q19" s="9" t="s">
        <v>5</v>
      </c>
      <c r="R19" s="9"/>
      <c r="S19" s="9"/>
      <c r="T19" s="9"/>
      <c r="U19" s="9"/>
      <c r="V19" s="9"/>
      <c r="W19" s="16">
        <f>SUM('ЛИПЕНЬ 2020'!H16+'СЕРПЕНЬ 2020 '!H16+'ВЕРЕСЕНЬ 2020'!H16)</f>
        <v>416178.44</v>
      </c>
      <c r="X19" s="9"/>
      <c r="Y19" s="9"/>
    </row>
    <row r="20" spans="1:25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Q20" s="9" t="s">
        <v>6</v>
      </c>
      <c r="R20" s="9"/>
      <c r="S20" s="9"/>
      <c r="T20" s="9"/>
      <c r="U20" s="9"/>
      <c r="V20" s="9"/>
      <c r="W20" s="16">
        <f>SUM('СІЧЕНЬ 2020'!J17+'ЛЮТИЙ 2020'!J17+'БЕРЕЗЕНЬ 2020'!J17)</f>
        <v>0</v>
      </c>
      <c r="X20" s="9"/>
      <c r="Y20" s="9"/>
    </row>
    <row r="21" spans="1:25" ht="18">
      <c r="A21" s="9"/>
      <c r="B21" s="9" t="s">
        <v>9</v>
      </c>
      <c r="C21" s="9"/>
      <c r="D21" s="9"/>
      <c r="E21" s="9"/>
      <c r="F21" s="9"/>
      <c r="G21" s="9"/>
      <c r="H21" s="16">
        <v>153142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>
      <c r="A22" s="9"/>
      <c r="B22" s="9" t="s">
        <v>10</v>
      </c>
      <c r="C22" s="9"/>
      <c r="D22" s="9"/>
      <c r="E22" s="9"/>
      <c r="F22" s="9"/>
      <c r="G22" s="9"/>
      <c r="H22" s="16">
        <v>142609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SUM('ЛИПЕНЬ 2020'!H19+'СЕРПЕНЬ 2020 '!H19+'ВЕРЕСЕНЬ 2020'!H19)</f>
        <v>481035.48000000004</v>
      </c>
      <c r="X22" s="19"/>
      <c r="Y22" s="16">
        <f>SUM(W14+W17-W30)</f>
        <v>481035.48000000004</v>
      </c>
    </row>
    <row r="23" spans="1:25" ht="18">
      <c r="A23" s="9"/>
      <c r="B23" s="9" t="s">
        <v>11</v>
      </c>
      <c r="C23" s="9"/>
      <c r="D23" s="9"/>
      <c r="E23" s="9"/>
      <c r="F23" s="9"/>
      <c r="G23" s="9"/>
      <c r="H23" s="16">
        <v>46803.91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>
      <c r="A24" s="9"/>
      <c r="B24" s="9" t="s">
        <v>12</v>
      </c>
      <c r="C24" s="9"/>
      <c r="D24" s="9"/>
      <c r="E24" s="9"/>
      <c r="F24" s="9"/>
      <c r="G24" s="9"/>
      <c r="H24" s="16">
        <v>8303.83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2020'!H21+'СЕРПЕНЬ 2020 '!H21+'ВЕРЕСЕНЬ 2020'!H21)</f>
        <v>214014</v>
      </c>
      <c r="X24" s="9"/>
      <c r="Y24" s="9"/>
    </row>
    <row r="25" spans="1:25" ht="18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2020'!H22+'СЕРПЕНЬ 2020 '!H22+'ВЕРЕСЕНЬ 2020'!H22)</f>
        <v>142609</v>
      </c>
      <c r="X25" s="9"/>
      <c r="Y25" s="9"/>
    </row>
    <row r="26" spans="1:25" ht="18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2020'!H23+'СЕРПЕНЬ 2020 '!H23+'ВЕРЕСЕНЬ 2020'!H23)</f>
        <v>102797.57</v>
      </c>
      <c r="X26" s="9"/>
      <c r="Y26" s="9"/>
    </row>
    <row r="27" spans="1:25" ht="18">
      <c r="A27" s="9"/>
      <c r="B27" s="9" t="s">
        <v>45</v>
      </c>
      <c r="C27" s="9"/>
      <c r="D27" s="9"/>
      <c r="E27" s="9"/>
      <c r="F27" s="9"/>
      <c r="G27" s="9"/>
      <c r="H27" s="16">
        <f>SUM(H11+H14-H19)</f>
        <v>5686.9999999999418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2020'!H24+'СЕРПЕНЬ 2020 '!H24+'ВЕРЕСЕНЬ 2020'!H24)</f>
        <v>21614.91</v>
      </c>
      <c r="X27" s="9"/>
      <c r="Y27" s="9"/>
    </row>
    <row r="28" spans="1:25" ht="15.7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45</v>
      </c>
      <c r="R30" s="9"/>
      <c r="S30" s="9"/>
      <c r="T30" s="9"/>
      <c r="U30" s="9"/>
      <c r="V30" s="9"/>
      <c r="W30" s="16">
        <f>SUM(W14+W17-W22)</f>
        <v>5686.9999999999418</v>
      </c>
      <c r="X30" s="9"/>
      <c r="Y30" s="16"/>
    </row>
    <row r="31" spans="1:25" ht="15.7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СІЧЕНЬ 2020</vt:lpstr>
      <vt:lpstr>ЛЮТИЙ 2020</vt:lpstr>
      <vt:lpstr>БЕРЕЗЕНЬ 2020</vt:lpstr>
      <vt:lpstr>КВІТЕНЬ 2020</vt:lpstr>
      <vt:lpstr>ТРАВЕНЬ 2020</vt:lpstr>
      <vt:lpstr>ЧЕРВЕНЬ 2020 </vt:lpstr>
      <vt:lpstr>ЛИПЕНЬ 2020</vt:lpstr>
      <vt:lpstr>СЕРПЕНЬ 2020 </vt:lpstr>
      <vt:lpstr>ВЕРЕСЕНЬ 2020</vt:lpstr>
      <vt:lpstr>ЖОВТЕНЬ 2020</vt:lpstr>
      <vt:lpstr>'БЕРЕЗЕНЬ 2020'!Область_печати</vt:lpstr>
      <vt:lpstr>'ВЕРЕСЕНЬ 2020'!Область_печати</vt:lpstr>
      <vt:lpstr>'КВІТЕНЬ 2020'!Область_печати</vt:lpstr>
      <vt:lpstr>'ЛИПЕНЬ 2020'!Область_печати</vt:lpstr>
      <vt:lpstr>'ЛЮТИЙ 2020'!Область_печати</vt:lpstr>
      <vt:lpstr>'СЕРПЕНЬ 2020 '!Область_печати</vt:lpstr>
      <vt:lpstr>'СІЧЕНЬ 2020'!Область_печати</vt:lpstr>
      <vt:lpstr>'ТРАВЕНЬ 2020'!Область_печати</vt:lpstr>
      <vt:lpstr>'ЧЕРВЕНЬ 2020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2020-10-09T15:10:37Z</cp:lastPrinted>
  <dcterms:created xsi:type="dcterms:W3CDTF">2019-09-10T08:22:53Z</dcterms:created>
  <dcterms:modified xsi:type="dcterms:W3CDTF">2020-11-13T08:06:38Z</dcterms:modified>
</cp:coreProperties>
</file>